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TVM\רבקה אלמודאי-פימה וועדת מכרזים\נעמה פרסומים במנהל הרכש\"/>
    </mc:Choice>
  </mc:AlternateContent>
  <bookViews>
    <workbookView xWindow="0" yWindow="0" windowWidth="28800" windowHeight="12465" activeTab="2"/>
  </bookViews>
  <sheets>
    <sheet name="לוג שינויים" sheetId="1" r:id="rId1"/>
    <sheet name="סינון" sheetId="2" r:id="rId2"/>
    <sheet name="הנחיות" sheetId="3" r:id="rId3"/>
  </sheets>
  <definedNames>
    <definedName name="_xlnm._FilterDatabase" localSheetId="2" hidden="1">הנחיות!$A$4:$M$180</definedName>
    <definedName name="Filter_I">סינון!$E$13</definedName>
    <definedName name="Filter_M">סינון!$B$13</definedName>
    <definedName name="Filter_N">סינון!$D$13</definedName>
    <definedName name="Filter_O">סינון!$C$13</definedName>
    <definedName name="Filter_OP">סינון!$B$9</definedName>
    <definedName name="Filter_Ver">סינון!$B$5</definedName>
    <definedName name="OP_Details">סינון!$P$24:$R$80</definedName>
    <definedName name="OP_List">הנחיות!$Q$1:$BU$1</definedName>
    <definedName name="OP_Obligations">הנחיות!$Q$1:$BU$179</definedName>
    <definedName name="VER_Details">סינון!$K$24:$N$24</definedName>
    <definedName name="VER_List">סינון!$K$24</definedName>
    <definedName name="_xlnm.Print_Area" localSheetId="2">הנחיות!$B$1:$H$180</definedName>
    <definedName name="_xlnm.Print_Titles" localSheetId="2">הנחיות!$1:$4</definedName>
    <definedName name="YES_NO">סינון!$I$24:$I$25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56" i="3" l="1"/>
  <c r="B56" i="3"/>
  <c r="B56" i="3" a="1"/>
  <c r="A56" i="3" a="1"/>
  <c r="A56" i="3"/>
  <c r="P55" i="3"/>
  <c r="B55" i="3" a="1"/>
  <c r="B55" i="3"/>
  <c r="A55" i="3" a="1"/>
  <c r="A55" i="3"/>
  <c r="P49" i="3"/>
  <c r="B49" i="3" a="1"/>
  <c r="B49" i="3"/>
  <c r="A49" i="3" a="1"/>
  <c r="A49" i="3"/>
  <c r="P65" i="3"/>
  <c r="B65" i="3" a="1"/>
  <c r="B65" i="3"/>
  <c r="A65" i="3" a="1"/>
  <c r="A65" i="3"/>
  <c r="P53" i="3"/>
  <c r="B53" i="3" a="1"/>
  <c r="B53" i="3"/>
  <c r="A53" i="3" a="1"/>
  <c r="A53" i="3"/>
  <c r="P101" i="3"/>
  <c r="B101" i="3" a="1"/>
  <c r="B101" i="3"/>
  <c r="A101" i="3" a="1"/>
  <c r="A101" i="3"/>
  <c r="P42" i="3"/>
  <c r="B42" i="3" a="1"/>
  <c r="B42" i="3"/>
  <c r="A42" i="3" a="1"/>
  <c r="A42" i="3"/>
  <c r="P50" i="3"/>
  <c r="B50" i="3" a="1"/>
  <c r="B50" i="3"/>
  <c r="A50" i="3" a="1"/>
  <c r="A50" i="3"/>
  <c r="P51" i="3"/>
  <c r="B51" i="3" a="1"/>
  <c r="B51" i="3"/>
  <c r="A51" i="3" a="1"/>
  <c r="A51" i="3"/>
  <c r="P52" i="3"/>
  <c r="B52" i="3" a="1"/>
  <c r="B52" i="3"/>
  <c r="A52" i="3" a="1"/>
  <c r="A52" i="3"/>
  <c r="P64" i="3"/>
  <c r="B64" i="3" a="1"/>
  <c r="B64" i="3"/>
  <c r="A64" i="3" a="1"/>
  <c r="A64" i="3"/>
  <c r="P45" i="3"/>
  <c r="B45" i="3" a="1"/>
  <c r="B45" i="3"/>
  <c r="A45" i="3" a="1"/>
  <c r="A45" i="3"/>
  <c r="F9" i="2"/>
  <c r="E9" i="2"/>
  <c r="C9" i="2"/>
  <c r="B179" i="3" a="1"/>
  <c r="B179" i="3"/>
  <c r="B178" i="3" a="1"/>
  <c r="B178" i="3"/>
  <c r="B177" i="3" a="1"/>
  <c r="B177" i="3"/>
  <c r="B158" i="3" a="1"/>
  <c r="B158" i="3"/>
  <c r="B159" i="3" a="1"/>
  <c r="B159" i="3"/>
  <c r="B160" i="3" a="1"/>
  <c r="B160" i="3"/>
  <c r="B161" i="3" a="1"/>
  <c r="B161" i="3"/>
  <c r="B162" i="3" a="1"/>
  <c r="B162" i="3"/>
  <c r="B163" i="3" a="1"/>
  <c r="B163" i="3"/>
  <c r="B164" i="3" a="1"/>
  <c r="B164" i="3"/>
  <c r="B165" i="3" a="1"/>
  <c r="B165" i="3"/>
  <c r="B166" i="3" a="1"/>
  <c r="B166" i="3"/>
  <c r="B167" i="3" a="1"/>
  <c r="B167" i="3"/>
  <c r="B168" i="3" a="1"/>
  <c r="B168" i="3"/>
  <c r="B169" i="3" a="1"/>
  <c r="B169" i="3"/>
  <c r="B170" i="3" a="1"/>
  <c r="B170" i="3"/>
  <c r="B171" i="3" a="1"/>
  <c r="B171" i="3"/>
  <c r="B172" i="3" a="1"/>
  <c r="B172" i="3"/>
  <c r="B173" i="3" a="1"/>
  <c r="B173" i="3"/>
  <c r="B174" i="3" a="1"/>
  <c r="B174" i="3"/>
  <c r="B175" i="3" a="1"/>
  <c r="B175" i="3"/>
  <c r="B176" i="3" a="1"/>
  <c r="B176" i="3"/>
  <c r="B157" i="3" a="1"/>
  <c r="B157" i="3"/>
  <c r="B156" i="3" a="1"/>
  <c r="B156" i="3"/>
  <c r="B141" i="3" a="1"/>
  <c r="B141" i="3"/>
  <c r="B142" i="3" a="1"/>
  <c r="B142" i="3"/>
  <c r="B143" i="3" a="1"/>
  <c r="B143" i="3"/>
  <c r="B144" i="3" a="1"/>
  <c r="B144" i="3"/>
  <c r="B145" i="3" a="1"/>
  <c r="B145" i="3"/>
  <c r="B146" i="3" a="1"/>
  <c r="B146" i="3"/>
  <c r="B147" i="3" a="1"/>
  <c r="B147" i="3"/>
  <c r="B148" i="3" a="1"/>
  <c r="B148" i="3"/>
  <c r="B149" i="3" a="1"/>
  <c r="B149" i="3"/>
  <c r="B150" i="3" a="1"/>
  <c r="B150" i="3"/>
  <c r="B151" i="3" a="1"/>
  <c r="B151" i="3"/>
  <c r="B152" i="3" a="1"/>
  <c r="B152" i="3"/>
  <c r="B153" i="3" a="1"/>
  <c r="B153" i="3"/>
  <c r="B154" i="3" a="1"/>
  <c r="B154" i="3"/>
  <c r="B155" i="3" a="1"/>
  <c r="B155" i="3"/>
  <c r="B140" i="3" a="1"/>
  <c r="B140" i="3"/>
  <c r="B139" i="3" a="1"/>
  <c r="B139" i="3"/>
  <c r="B138" i="3" a="1"/>
  <c r="B138" i="3"/>
  <c r="B137" i="3" a="1"/>
  <c r="B137" i="3"/>
  <c r="B130" i="3" a="1"/>
  <c r="B130" i="3"/>
  <c r="B131" i="3" a="1"/>
  <c r="B131" i="3"/>
  <c r="B132" i="3" a="1"/>
  <c r="B132" i="3"/>
  <c r="B133" i="3" a="1"/>
  <c r="B133" i="3"/>
  <c r="B134" i="3" a="1"/>
  <c r="B134" i="3"/>
  <c r="B135" i="3" a="1"/>
  <c r="B135" i="3"/>
  <c r="B136" i="3" a="1"/>
  <c r="B136" i="3"/>
  <c r="B129" i="3" a="1"/>
  <c r="B129" i="3"/>
  <c r="B128" i="3" a="1"/>
  <c r="B128" i="3"/>
  <c r="B122" i="3" a="1"/>
  <c r="B122" i="3"/>
  <c r="B123" i="3" a="1"/>
  <c r="B123" i="3"/>
  <c r="B124" i="3" a="1"/>
  <c r="B124" i="3"/>
  <c r="B125" i="3" a="1"/>
  <c r="B125" i="3"/>
  <c r="B126" i="3" a="1"/>
  <c r="B126" i="3"/>
  <c r="B127" i="3" a="1"/>
  <c r="B127" i="3"/>
  <c r="B121" i="3" a="1"/>
  <c r="B121" i="3"/>
  <c r="B120" i="3" a="1"/>
  <c r="B120" i="3"/>
  <c r="B68" i="3" a="1"/>
  <c r="B68" i="3"/>
  <c r="B69" i="3" a="1"/>
  <c r="B69" i="3"/>
  <c r="B70" i="3" a="1"/>
  <c r="B70" i="3"/>
  <c r="B71" i="3" a="1"/>
  <c r="B71" i="3"/>
  <c r="B72" i="3" a="1"/>
  <c r="B72" i="3"/>
  <c r="B73" i="3" a="1"/>
  <c r="B73" i="3"/>
  <c r="B74" i="3" a="1"/>
  <c r="B74" i="3"/>
  <c r="B75" i="3" a="1"/>
  <c r="B75" i="3"/>
  <c r="B76" i="3" a="1"/>
  <c r="B76" i="3"/>
  <c r="B77" i="3" a="1"/>
  <c r="B77" i="3"/>
  <c r="B78" i="3" a="1"/>
  <c r="B78" i="3"/>
  <c r="B79" i="3" a="1"/>
  <c r="B79" i="3"/>
  <c r="B80" i="3" a="1"/>
  <c r="B80" i="3"/>
  <c r="B81" i="3" a="1"/>
  <c r="B81" i="3"/>
  <c r="B82" i="3" a="1"/>
  <c r="B82" i="3"/>
  <c r="B83" i="3" a="1"/>
  <c r="B83" i="3"/>
  <c r="B84" i="3" a="1"/>
  <c r="B84" i="3"/>
  <c r="B85" i="3" a="1"/>
  <c r="B85" i="3"/>
  <c r="B86" i="3" a="1"/>
  <c r="B86" i="3"/>
  <c r="B87" i="3" a="1"/>
  <c r="B87" i="3"/>
  <c r="B88" i="3" a="1"/>
  <c r="B88" i="3"/>
  <c r="B89" i="3" a="1"/>
  <c r="B89" i="3"/>
  <c r="B90" i="3" a="1"/>
  <c r="B90" i="3"/>
  <c r="B91" i="3" a="1"/>
  <c r="B91" i="3"/>
  <c r="B92" i="3" a="1"/>
  <c r="B92" i="3"/>
  <c r="B93" i="3" a="1"/>
  <c r="B93" i="3"/>
  <c r="B94" i="3" a="1"/>
  <c r="B94" i="3"/>
  <c r="B95" i="3" a="1"/>
  <c r="B95" i="3"/>
  <c r="B96" i="3" a="1"/>
  <c r="B96" i="3"/>
  <c r="B97" i="3" a="1"/>
  <c r="B97" i="3"/>
  <c r="B98" i="3" a="1"/>
  <c r="B98" i="3"/>
  <c r="B99" i="3" a="1"/>
  <c r="B99" i="3"/>
  <c r="B100" i="3" a="1"/>
  <c r="B100" i="3"/>
  <c r="B102" i="3" a="1"/>
  <c r="B102" i="3"/>
  <c r="B103" i="3" a="1"/>
  <c r="B103" i="3"/>
  <c r="B104" i="3" a="1"/>
  <c r="B104" i="3"/>
  <c r="B105" i="3" a="1"/>
  <c r="B105" i="3"/>
  <c r="B106" i="3" a="1"/>
  <c r="B106" i="3"/>
  <c r="B107" i="3" a="1"/>
  <c r="B107" i="3"/>
  <c r="B108" i="3" a="1"/>
  <c r="B108" i="3"/>
  <c r="B109" i="3" a="1"/>
  <c r="B109" i="3"/>
  <c r="B110" i="3" a="1"/>
  <c r="B110" i="3"/>
  <c r="B111" i="3" a="1"/>
  <c r="B111" i="3"/>
  <c r="B112" i="3" a="1"/>
  <c r="B112" i="3"/>
  <c r="B113" i="3" a="1"/>
  <c r="B113" i="3"/>
  <c r="B114" i="3" a="1"/>
  <c r="B114" i="3"/>
  <c r="B115" i="3" a="1"/>
  <c r="B115" i="3"/>
  <c r="B116" i="3" a="1"/>
  <c r="B116" i="3"/>
  <c r="B117" i="3" a="1"/>
  <c r="B117" i="3"/>
  <c r="B118" i="3" a="1"/>
  <c r="B118" i="3"/>
  <c r="B119" i="3" a="1"/>
  <c r="B119" i="3"/>
  <c r="B67" i="3" a="1"/>
  <c r="B67" i="3"/>
  <c r="B66" i="3" a="1"/>
  <c r="B66" i="3"/>
  <c r="B26" i="3" a="1"/>
  <c r="B26" i="3"/>
  <c r="B27" i="3" a="1"/>
  <c r="B27" i="3"/>
  <c r="B28" i="3" a="1"/>
  <c r="B28" i="3"/>
  <c r="B29" i="3" a="1"/>
  <c r="B29" i="3"/>
  <c r="B30" i="3" a="1"/>
  <c r="B30" i="3"/>
  <c r="B31" i="3" a="1"/>
  <c r="B31" i="3"/>
  <c r="B32" i="3" a="1"/>
  <c r="B32" i="3"/>
  <c r="B33" i="3" a="1"/>
  <c r="B33" i="3"/>
  <c r="B34" i="3" a="1"/>
  <c r="B34" i="3"/>
  <c r="B35" i="3" a="1"/>
  <c r="B35" i="3"/>
  <c r="B36" i="3" a="1"/>
  <c r="B36" i="3"/>
  <c r="B37" i="3" a="1"/>
  <c r="B37" i="3"/>
  <c r="B38" i="3" a="1"/>
  <c r="B38" i="3"/>
  <c r="B39" i="3" a="1"/>
  <c r="B39" i="3"/>
  <c r="B40" i="3" a="1"/>
  <c r="B40" i="3"/>
  <c r="B41" i="3" a="1"/>
  <c r="B41" i="3"/>
  <c r="B43" i="3" a="1"/>
  <c r="B43" i="3"/>
  <c r="B44" i="3" a="1"/>
  <c r="B44" i="3"/>
  <c r="B46" i="3" a="1"/>
  <c r="B46" i="3"/>
  <c r="B47" i="3" a="1"/>
  <c r="B47" i="3"/>
  <c r="B48" i="3" a="1"/>
  <c r="B48" i="3"/>
  <c r="B54" i="3" a="1"/>
  <c r="B54" i="3"/>
  <c r="B57" i="3" a="1"/>
  <c r="B57" i="3"/>
  <c r="B58" i="3" a="1"/>
  <c r="B58" i="3"/>
  <c r="B59" i="3" a="1"/>
  <c r="B59" i="3"/>
  <c r="B60" i="3" a="1"/>
  <c r="B60" i="3"/>
  <c r="B61" i="3" a="1"/>
  <c r="B61" i="3"/>
  <c r="B62" i="3" a="1"/>
  <c r="B62" i="3"/>
  <c r="B63" i="3" a="1"/>
  <c r="B63" i="3"/>
  <c r="B25" i="3" a="1"/>
  <c r="B25" i="3"/>
  <c r="B24" i="3" a="1"/>
  <c r="B24" i="3"/>
  <c r="B20" i="3" a="1"/>
  <c r="B20" i="3"/>
  <c r="B21" i="3" a="1"/>
  <c r="B21" i="3"/>
  <c r="B22" i="3" a="1"/>
  <c r="B22" i="3"/>
  <c r="B23" i="3" a="1"/>
  <c r="B23" i="3"/>
  <c r="B19" i="3" a="1"/>
  <c r="B19" i="3"/>
  <c r="B18" i="3" a="1"/>
  <c r="B18" i="3"/>
  <c r="B13" i="3" a="1"/>
  <c r="B13" i="3"/>
  <c r="B14" i="3" a="1"/>
  <c r="B14" i="3"/>
  <c r="B15" i="3" a="1"/>
  <c r="B15" i="3"/>
  <c r="B16" i="3" a="1"/>
  <c r="B16" i="3"/>
  <c r="B17" i="3" a="1"/>
  <c r="B17" i="3"/>
  <c r="B12" i="3" a="1"/>
  <c r="B12" i="3"/>
  <c r="B11" i="3" a="1"/>
  <c r="B11" i="3"/>
  <c r="B7" i="3" a="1"/>
  <c r="B7" i="3"/>
  <c r="B8" i="3" a="1"/>
  <c r="B8" i="3"/>
  <c r="B9" i="3" a="1"/>
  <c r="B9" i="3"/>
  <c r="B10" i="3" a="1"/>
  <c r="B10" i="3"/>
  <c r="B6" i="3" a="1"/>
  <c r="B6" i="3"/>
  <c r="B5" i="3" a="1"/>
  <c r="B5" i="3"/>
  <c r="P179" i="3"/>
  <c r="A179" i="3" a="1"/>
  <c r="A179" i="3"/>
  <c r="P178" i="3"/>
  <c r="A178" i="3" a="1"/>
  <c r="A178" i="3"/>
  <c r="P177" i="3"/>
  <c r="A177" i="3" a="1"/>
  <c r="A177" i="3"/>
  <c r="P176" i="3"/>
  <c r="A176" i="3" a="1"/>
  <c r="A176" i="3"/>
  <c r="A48" i="3" a="1"/>
  <c r="A48" i="3"/>
  <c r="A54" i="3" a="1"/>
  <c r="A54" i="3"/>
  <c r="A57" i="3" a="1"/>
  <c r="A57" i="3"/>
  <c r="A58" i="3" a="1"/>
  <c r="A58" i="3"/>
  <c r="A59" i="3" a="1"/>
  <c r="A59" i="3"/>
  <c r="A60" i="3" a="1"/>
  <c r="A60" i="3"/>
  <c r="A61" i="3" a="1"/>
  <c r="A61" i="3"/>
  <c r="A62" i="3" a="1"/>
  <c r="A62" i="3"/>
  <c r="A63" i="3" a="1"/>
  <c r="A63" i="3"/>
  <c r="A66" i="3" a="1"/>
  <c r="A66" i="3"/>
  <c r="A67" i="3" a="1"/>
  <c r="A67" i="3"/>
  <c r="A68" i="3" a="1"/>
  <c r="A68" i="3"/>
  <c r="A69" i="3" a="1"/>
  <c r="A69" i="3"/>
  <c r="A70" i="3" a="1"/>
  <c r="A70" i="3"/>
  <c r="A71" i="3" a="1"/>
  <c r="A71" i="3"/>
  <c r="A72" i="3" a="1"/>
  <c r="A72" i="3"/>
  <c r="A73" i="3" a="1"/>
  <c r="A73" i="3"/>
  <c r="A74" i="3" a="1"/>
  <c r="A74" i="3"/>
  <c r="A75" i="3" a="1"/>
  <c r="A75" i="3"/>
  <c r="A76" i="3" a="1"/>
  <c r="A76" i="3"/>
  <c r="A77" i="3" a="1"/>
  <c r="A77" i="3"/>
  <c r="A78" i="3" a="1"/>
  <c r="A78" i="3"/>
  <c r="A79" i="3" a="1"/>
  <c r="A79" i="3"/>
  <c r="A80" i="3" a="1"/>
  <c r="A80" i="3"/>
  <c r="A81" i="3" a="1"/>
  <c r="A81" i="3"/>
  <c r="A82" i="3" a="1"/>
  <c r="A82" i="3"/>
  <c r="A83" i="3" a="1"/>
  <c r="A83" i="3"/>
  <c r="A84" i="3" a="1"/>
  <c r="A84" i="3"/>
  <c r="A85" i="3" a="1"/>
  <c r="A85" i="3"/>
  <c r="A86" i="3" a="1"/>
  <c r="A86" i="3"/>
  <c r="A87" i="3" a="1"/>
  <c r="A87" i="3"/>
  <c r="A88" i="3" a="1"/>
  <c r="A88" i="3"/>
  <c r="A89" i="3" a="1"/>
  <c r="A89" i="3"/>
  <c r="A90" i="3" a="1"/>
  <c r="A90" i="3"/>
  <c r="A91" i="3" a="1"/>
  <c r="A91" i="3"/>
  <c r="A92" i="3" a="1"/>
  <c r="A92" i="3"/>
  <c r="A93" i="3" a="1"/>
  <c r="A93" i="3"/>
  <c r="A94" i="3" a="1"/>
  <c r="A94" i="3"/>
  <c r="A95" i="3" a="1"/>
  <c r="A95" i="3"/>
  <c r="A96" i="3" a="1"/>
  <c r="A96" i="3"/>
  <c r="A97" i="3" a="1"/>
  <c r="A97" i="3"/>
  <c r="A98" i="3" a="1"/>
  <c r="A98" i="3"/>
  <c r="A99" i="3" a="1"/>
  <c r="A99" i="3"/>
  <c r="A100" i="3" a="1"/>
  <c r="A100" i="3"/>
  <c r="A102" i="3" a="1"/>
  <c r="A102" i="3"/>
  <c r="A103" i="3" a="1"/>
  <c r="A103" i="3"/>
  <c r="A104" i="3" a="1"/>
  <c r="A104" i="3"/>
  <c r="A105" i="3" a="1"/>
  <c r="A105" i="3"/>
  <c r="A106" i="3" a="1"/>
  <c r="A106" i="3"/>
  <c r="A107" i="3" a="1"/>
  <c r="A107" i="3"/>
  <c r="A108" i="3" a="1"/>
  <c r="A108" i="3"/>
  <c r="A109" i="3" a="1"/>
  <c r="A109" i="3"/>
  <c r="A110" i="3" a="1"/>
  <c r="A110" i="3"/>
  <c r="A111" i="3" a="1"/>
  <c r="A111" i="3"/>
  <c r="A112" i="3" a="1"/>
  <c r="A112" i="3"/>
  <c r="A113" i="3" a="1"/>
  <c r="A113" i="3"/>
  <c r="A114" i="3" a="1"/>
  <c r="A114" i="3"/>
  <c r="A115" i="3" a="1"/>
  <c r="A115" i="3"/>
  <c r="A116" i="3" a="1"/>
  <c r="A116" i="3"/>
  <c r="A117" i="3" a="1"/>
  <c r="A117" i="3"/>
  <c r="A118" i="3" a="1"/>
  <c r="A118" i="3"/>
  <c r="A119" i="3" a="1"/>
  <c r="A119" i="3"/>
  <c r="A120" i="3" a="1"/>
  <c r="A120" i="3"/>
  <c r="A121" i="3" a="1"/>
  <c r="A121" i="3"/>
  <c r="A122" i="3" a="1"/>
  <c r="A122" i="3"/>
  <c r="A123" i="3" a="1"/>
  <c r="A123" i="3"/>
  <c r="A124" i="3" a="1"/>
  <c r="A124" i="3"/>
  <c r="A125" i="3" a="1"/>
  <c r="A125" i="3"/>
  <c r="A126" i="3" a="1"/>
  <c r="A126" i="3"/>
  <c r="A127" i="3" a="1"/>
  <c r="A127" i="3"/>
  <c r="A128" i="3" a="1"/>
  <c r="A128" i="3"/>
  <c r="A129" i="3" a="1"/>
  <c r="A129" i="3"/>
  <c r="A130" i="3" a="1"/>
  <c r="A130" i="3"/>
  <c r="A131" i="3" a="1"/>
  <c r="A131" i="3"/>
  <c r="A132" i="3" a="1"/>
  <c r="A132" i="3"/>
  <c r="A133" i="3" a="1"/>
  <c r="A133" i="3"/>
  <c r="A134" i="3" a="1"/>
  <c r="A134" i="3"/>
  <c r="A135" i="3" a="1"/>
  <c r="A135" i="3"/>
  <c r="A136" i="3" a="1"/>
  <c r="A136" i="3"/>
  <c r="A137" i="3" a="1"/>
  <c r="A137" i="3"/>
  <c r="A138" i="3" a="1"/>
  <c r="A138" i="3"/>
  <c r="A139" i="3" a="1"/>
  <c r="A139" i="3"/>
  <c r="A140" i="3" a="1"/>
  <c r="A140" i="3"/>
  <c r="A141" i="3" a="1"/>
  <c r="A141" i="3"/>
  <c r="A142" i="3" a="1"/>
  <c r="A142" i="3"/>
  <c r="A143" i="3" a="1"/>
  <c r="A143" i="3"/>
  <c r="A144" i="3" a="1"/>
  <c r="A144" i="3"/>
  <c r="A145" i="3" a="1"/>
  <c r="A145" i="3"/>
  <c r="A146" i="3" a="1"/>
  <c r="A146" i="3"/>
  <c r="A147" i="3" a="1"/>
  <c r="A147" i="3"/>
  <c r="A148" i="3" a="1"/>
  <c r="A148" i="3"/>
  <c r="A149" i="3" a="1"/>
  <c r="A149" i="3"/>
  <c r="A150" i="3" a="1"/>
  <c r="A150" i="3"/>
  <c r="A151" i="3" a="1"/>
  <c r="A151" i="3"/>
  <c r="A152" i="3" a="1"/>
  <c r="A152" i="3"/>
  <c r="A153" i="3" a="1"/>
  <c r="A153" i="3"/>
  <c r="A154" i="3" a="1"/>
  <c r="A154" i="3"/>
  <c r="A155" i="3" a="1"/>
  <c r="A155" i="3"/>
  <c r="A156" i="3" a="1"/>
  <c r="A156" i="3"/>
  <c r="A157" i="3" a="1"/>
  <c r="A157" i="3"/>
  <c r="A158" i="3" a="1"/>
  <c r="A158" i="3"/>
  <c r="A159" i="3" a="1"/>
  <c r="A159" i="3"/>
  <c r="A160" i="3" a="1"/>
  <c r="A160" i="3"/>
  <c r="A161" i="3" a="1"/>
  <c r="A161" i="3"/>
  <c r="A162" i="3" a="1"/>
  <c r="A162" i="3"/>
  <c r="A163" i="3" a="1"/>
  <c r="A163" i="3"/>
  <c r="A164" i="3" a="1"/>
  <c r="A164" i="3"/>
  <c r="A165" i="3" a="1"/>
  <c r="A165" i="3"/>
  <c r="A166" i="3" a="1"/>
  <c r="A166" i="3"/>
  <c r="A167" i="3" a="1"/>
  <c r="A167" i="3"/>
  <c r="A168" i="3" a="1"/>
  <c r="A168" i="3"/>
  <c r="A169" i="3" a="1"/>
  <c r="A169" i="3"/>
  <c r="A170" i="3" a="1"/>
  <c r="A170" i="3"/>
  <c r="A171" i="3" a="1"/>
  <c r="A171" i="3"/>
  <c r="A172" i="3" a="1"/>
  <c r="A172" i="3"/>
  <c r="A173" i="3" a="1"/>
  <c r="A173" i="3"/>
  <c r="A174" i="3" a="1"/>
  <c r="A174" i="3"/>
  <c r="A175" i="3" a="1"/>
  <c r="A175" i="3"/>
  <c r="A26" i="3" a="1"/>
  <c r="A26" i="3"/>
  <c r="A27" i="3" a="1"/>
  <c r="A27" i="3"/>
  <c r="A28" i="3" a="1"/>
  <c r="A28" i="3"/>
  <c r="A29" i="3" a="1"/>
  <c r="A29" i="3"/>
  <c r="A30" i="3" a="1"/>
  <c r="A30" i="3"/>
  <c r="A31" i="3" a="1"/>
  <c r="A31" i="3"/>
  <c r="A32" i="3" a="1"/>
  <c r="A32" i="3"/>
  <c r="A33" i="3" a="1"/>
  <c r="A33" i="3"/>
  <c r="A34" i="3" a="1"/>
  <c r="A34" i="3"/>
  <c r="A35" i="3" a="1"/>
  <c r="A35" i="3"/>
  <c r="A36" i="3" a="1"/>
  <c r="A36" i="3"/>
  <c r="A37" i="3" a="1"/>
  <c r="A37" i="3"/>
  <c r="A38" i="3" a="1"/>
  <c r="A38" i="3"/>
  <c r="A39" i="3" a="1"/>
  <c r="A39" i="3"/>
  <c r="A40" i="3" a="1"/>
  <c r="A40" i="3"/>
  <c r="A41" i="3" a="1"/>
  <c r="A41" i="3"/>
  <c r="A43" i="3" a="1"/>
  <c r="A43" i="3"/>
  <c r="A44" i="3" a="1"/>
  <c r="A44" i="3"/>
  <c r="A46" i="3" a="1"/>
  <c r="A46" i="3"/>
  <c r="A47" i="3" a="1"/>
  <c r="A47" i="3"/>
  <c r="A6" i="3" a="1"/>
  <c r="A6" i="3"/>
  <c r="A7" i="3" a="1"/>
  <c r="A7" i="3"/>
  <c r="A8" i="3" a="1"/>
  <c r="A8" i="3"/>
  <c r="A9" i="3" a="1"/>
  <c r="A9" i="3"/>
  <c r="A10" i="3" a="1"/>
  <c r="A10" i="3"/>
  <c r="A11" i="3" a="1"/>
  <c r="A11" i="3"/>
  <c r="A12" i="3" a="1"/>
  <c r="A12" i="3"/>
  <c r="A13" i="3" a="1"/>
  <c r="A13" i="3"/>
  <c r="A14" i="3" a="1"/>
  <c r="A14" i="3"/>
  <c r="A15" i="3" a="1"/>
  <c r="A15" i="3"/>
  <c r="A16" i="3" a="1"/>
  <c r="A16" i="3"/>
  <c r="A17" i="3" a="1"/>
  <c r="A17" i="3"/>
  <c r="A18" i="3" a="1"/>
  <c r="A18" i="3"/>
  <c r="A19" i="3" a="1"/>
  <c r="A19" i="3"/>
  <c r="A20" i="3" a="1"/>
  <c r="A20" i="3"/>
  <c r="A21" i="3" a="1"/>
  <c r="A21" i="3"/>
  <c r="A22" i="3" a="1"/>
  <c r="A22" i="3"/>
  <c r="A23" i="3" a="1"/>
  <c r="A23" i="3"/>
  <c r="A24" i="3" a="1"/>
  <c r="A24" i="3"/>
  <c r="A25" i="3" a="1"/>
  <c r="A25" i="3"/>
  <c r="A5" i="3" a="1"/>
  <c r="A5" i="3"/>
  <c r="P106" i="3"/>
  <c r="P175" i="3"/>
  <c r="P174" i="3"/>
  <c r="P173" i="3"/>
  <c r="P172" i="3"/>
  <c r="P171" i="3"/>
  <c r="P170" i="3"/>
  <c r="P169" i="3"/>
  <c r="P168" i="3"/>
  <c r="P167" i="3"/>
  <c r="P166" i="3"/>
  <c r="P165" i="3"/>
  <c r="P164" i="3"/>
  <c r="P163" i="3"/>
  <c r="P162" i="3"/>
  <c r="P161" i="3"/>
  <c r="P160" i="3"/>
  <c r="P155" i="3"/>
  <c r="P154" i="3"/>
  <c r="P114" i="3"/>
  <c r="P116" i="3"/>
  <c r="P115" i="3"/>
  <c r="P113" i="3"/>
  <c r="P112" i="3"/>
  <c r="P100" i="3"/>
  <c r="P99" i="3"/>
  <c r="P98" i="3"/>
  <c r="P136" i="3"/>
  <c r="P108" i="3"/>
  <c r="P107" i="3"/>
  <c r="P104" i="3"/>
  <c r="P82" i="3"/>
  <c r="P79" i="3"/>
  <c r="P73" i="3"/>
  <c r="P75" i="3"/>
  <c r="P74" i="3"/>
  <c r="P58" i="3"/>
  <c r="P80" i="3"/>
  <c r="P44" i="3"/>
  <c r="P35" i="3"/>
  <c r="P30" i="3"/>
  <c r="P29" i="3"/>
  <c r="P28" i="3"/>
  <c r="P27" i="3"/>
  <c r="P26" i="3"/>
  <c r="P31" i="3"/>
  <c r="P33" i="3"/>
  <c r="P32" i="3"/>
  <c r="P43" i="3"/>
  <c r="P39" i="3"/>
  <c r="P38" i="3"/>
  <c r="P21" i="3"/>
  <c r="P10" i="3"/>
  <c r="B2" i="3"/>
  <c r="P6" i="3"/>
  <c r="P7" i="3"/>
  <c r="P8" i="3"/>
  <c r="P9" i="3"/>
  <c r="P11" i="3"/>
  <c r="P12" i="3"/>
  <c r="P13" i="3"/>
  <c r="P14" i="3"/>
  <c r="P15" i="3"/>
  <c r="P16" i="3"/>
  <c r="P17" i="3"/>
  <c r="P18" i="3"/>
  <c r="P19" i="3"/>
  <c r="P20" i="3"/>
  <c r="P22" i="3"/>
  <c r="P23" i="3"/>
  <c r="P24" i="3"/>
  <c r="P25" i="3"/>
  <c r="P36" i="3"/>
  <c r="P37" i="3"/>
  <c r="P40" i="3"/>
  <c r="P41" i="3"/>
  <c r="P46" i="3"/>
  <c r="P47" i="3"/>
  <c r="P48" i="3"/>
  <c r="P34" i="3"/>
  <c r="P54" i="3"/>
  <c r="P57" i="3"/>
  <c r="P59" i="3"/>
  <c r="P60" i="3"/>
  <c r="P61" i="3"/>
  <c r="P62" i="3"/>
  <c r="P63" i="3"/>
  <c r="P66" i="3"/>
  <c r="P67" i="3"/>
  <c r="P68" i="3"/>
  <c r="P69" i="3"/>
  <c r="P70" i="3"/>
  <c r="P71" i="3"/>
  <c r="P72" i="3"/>
  <c r="P76" i="3"/>
  <c r="P77" i="3"/>
  <c r="P78" i="3"/>
  <c r="P81" i="3"/>
  <c r="P83" i="3"/>
  <c r="P84" i="3"/>
  <c r="P85" i="3"/>
  <c r="P86" i="3"/>
  <c r="P87" i="3"/>
  <c r="P88" i="3"/>
  <c r="P89" i="3"/>
  <c r="P90" i="3"/>
  <c r="P91" i="3"/>
  <c r="P92" i="3"/>
  <c r="P93" i="3"/>
  <c r="P94" i="3"/>
  <c r="P95" i="3"/>
  <c r="P96" i="3"/>
  <c r="P97" i="3"/>
  <c r="P102" i="3"/>
  <c r="P103" i="3"/>
  <c r="P105" i="3"/>
  <c r="P109" i="3"/>
  <c r="P110" i="3"/>
  <c r="P111" i="3"/>
  <c r="P117" i="3"/>
  <c r="P118" i="3"/>
  <c r="P119" i="3"/>
  <c r="P120" i="3"/>
  <c r="P121" i="3"/>
  <c r="P122" i="3"/>
  <c r="P123" i="3"/>
  <c r="P124" i="3"/>
  <c r="P125" i="3"/>
  <c r="P126" i="3"/>
  <c r="P127" i="3"/>
  <c r="P128" i="3"/>
  <c r="P129" i="3"/>
  <c r="P130" i="3"/>
  <c r="P131" i="3"/>
  <c r="P132" i="3"/>
  <c r="P133" i="3"/>
  <c r="P134" i="3"/>
  <c r="P135" i="3"/>
  <c r="P137" i="3"/>
  <c r="P138" i="3"/>
  <c r="P139" i="3"/>
  <c r="P140" i="3"/>
  <c r="P141" i="3"/>
  <c r="P142" i="3"/>
  <c r="P143" i="3"/>
  <c r="P144" i="3"/>
  <c r="P145" i="3"/>
  <c r="P146" i="3"/>
  <c r="P147" i="3"/>
  <c r="P148" i="3"/>
  <c r="P149" i="3"/>
  <c r="P150" i="3"/>
  <c r="P151" i="3"/>
  <c r="P152" i="3"/>
  <c r="P153" i="3"/>
  <c r="P156" i="3"/>
  <c r="P157" i="3"/>
  <c r="P158" i="3"/>
  <c r="P159" i="3"/>
  <c r="P5" i="3"/>
  <c r="E13" i="2"/>
  <c r="B1" i="3"/>
  <c r="F149" i="3"/>
  <c r="D13" i="2"/>
  <c r="C13" i="2"/>
  <c r="B13" i="2"/>
  <c r="E5" i="2"/>
  <c r="C5"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<sst xmlns="http://schemas.openxmlformats.org/spreadsheetml/2006/main" count="10847" uniqueCount="483">
  <si>
    <t>#</t>
  </si>
  <si>
    <t>הנחיה</t>
  </si>
  <si>
    <t>M</t>
  </si>
  <si>
    <t>O</t>
  </si>
  <si>
    <t>מפעיל</t>
  </si>
  <si>
    <t>גרסה</t>
  </si>
  <si>
    <t>מספר</t>
  </si>
  <si>
    <t>תאריך גרסה</t>
  </si>
  <si>
    <t>סטטוס גרסה</t>
  </si>
  <si>
    <t>מספר גרסה</t>
  </si>
  <si>
    <t>גרסת הנחיה</t>
  </si>
  <si>
    <t>מספר מפעיל</t>
  </si>
  <si>
    <t>שם מפעיל</t>
  </si>
  <si>
    <t>סוג</t>
  </si>
  <si>
    <t>שם</t>
  </si>
  <si>
    <t>וירטואלי</t>
  </si>
  <si>
    <t>ללא הגדרה</t>
  </si>
  <si>
    <t>מסלקה (בנק הדואר)</t>
  </si>
  <si>
    <t>תח"צ</t>
  </si>
  <si>
    <t>רכבת ישראל</t>
  </si>
  <si>
    <t>אגד</t>
  </si>
  <si>
    <t>אגד תעבורה</t>
  </si>
  <si>
    <t>דן</t>
  </si>
  <si>
    <t>שירותי אוטובוסים מאוחדים נצרת</t>
  </si>
  <si>
    <t>נסיעות ותיירות נצרת</t>
  </si>
  <si>
    <t>ג'י. בי. טורס</t>
  </si>
  <si>
    <t>לא הוקצה</t>
  </si>
  <si>
    <t>מועצה אזורית איילות</t>
  </si>
  <si>
    <t>נתיב אקספרס</t>
  </si>
  <si>
    <t>מטרופולין</t>
  </si>
  <si>
    <t>סופרבוס</t>
  </si>
  <si>
    <t>קונקס ואוליה</t>
  </si>
  <si>
    <t>קווים</t>
  </si>
  <si>
    <t>מטרודן</t>
  </si>
  <si>
    <t>כרמלית</t>
  </si>
  <si>
    <t>סיטי פס</t>
  </si>
  <si>
    <t>גלים (נרקיס גל)</t>
  </si>
  <si>
    <t>מועצה אזורית גולן</t>
  </si>
  <si>
    <t>אפיקים</t>
  </si>
  <si>
    <t>דן בצפון</t>
  </si>
  <si>
    <t>דן בדרום</t>
  </si>
  <si>
    <t>דן באר שבע</t>
  </si>
  <si>
    <t>רכבלית</t>
  </si>
  <si>
    <t>ירושלים – רמאללה איחוד</t>
  </si>
  <si>
    <t>ירושלים - שועפאט    (מבוטל)</t>
  </si>
  <si>
    <t>ירושלים – ענאתה בע"מ</t>
  </si>
  <si>
    <t>ירושלים- עיסאוויה</t>
  </si>
  <si>
    <t>ג'בל אל מוכבר בע"מ</t>
  </si>
  <si>
    <t>חברת אוטובוס הר הזיתים</t>
  </si>
  <si>
    <t>ח. אוטובוסים אבו-תור סילואן</t>
  </si>
  <si>
    <t>ירושלים - עיסאוויה מחנה שעפאט איחוד</t>
  </si>
  <si>
    <t>מסיעי הדרום</t>
  </si>
  <si>
    <t>ירושלים - צור באהר</t>
  </si>
  <si>
    <t>ראס אל עמוד- עיזריה- אבו דיס</t>
  </si>
  <si>
    <t>ירושלים -א-סוואחרה  (מבוטל)</t>
  </si>
  <si>
    <t>מוניות מסיעי שאשא בע"מ</t>
  </si>
  <si>
    <t>מוניות שי-לי</t>
  </si>
  <si>
    <t>מוניות מאיה יצחק שדה</t>
  </si>
  <si>
    <t>שירן נסיעות תל"צ בע"מ</t>
  </si>
  <si>
    <t>יהלום תחבורה בע"מ</t>
  </si>
  <si>
    <t>גלים מוניות שירות בע"מ</t>
  </si>
  <si>
    <t>אודליה מוניות בע"מ</t>
  </si>
  <si>
    <t>רב קווית  4-5</t>
  </si>
  <si>
    <t>מוניות הדר לוד</t>
  </si>
  <si>
    <t>תָּמָ"ר</t>
  </si>
  <si>
    <t>הופון-סלופארק-בנק דיסקונט</t>
  </si>
  <si>
    <t>תסת"צ (מוביט-פנגו)</t>
  </si>
  <si>
    <t>ישראכרט</t>
  </si>
  <si>
    <t>ויה</t>
  </si>
  <si>
    <t>נייאקס</t>
  </si>
  <si>
    <t>בנק הדואר</t>
  </si>
  <si>
    <t>משטרה</t>
  </si>
  <si>
    <t>טכני - שחזור</t>
  </si>
  <si>
    <t>צה"ל</t>
  </si>
  <si>
    <t>סוג מפעיל</t>
  </si>
  <si>
    <t>בחירת קריטריונים לסינון ההנחיות</t>
  </si>
  <si>
    <t>רמת מחוייבות המפעיל</t>
  </si>
  <si>
    <t>כן</t>
  </si>
  <si>
    <t>לא</t>
  </si>
  <si>
    <t>רמת מחוייבות</t>
  </si>
  <si>
    <t>תאריך</t>
  </si>
  <si>
    <t>N</t>
  </si>
  <si>
    <t>אופן הבדיקה</t>
  </si>
  <si>
    <t>תוצאה צפויה</t>
  </si>
  <si>
    <t>תוצאת הבדיקה בפועל
נכון לתאריך DD/MM/YY</t>
  </si>
  <si>
    <t>תוצאת הבדיקה החוזרת בפועל
נכון לתאריך DD/MM/YY</t>
  </si>
  <si>
    <t>1.4</t>
  </si>
  <si>
    <t>יעדים</t>
  </si>
  <si>
    <t>2.1</t>
  </si>
  <si>
    <t>שטח
שַׁמָּ"שׁ</t>
  </si>
  <si>
    <t xml:space="preserve">1. קבלת תוכנית בקרה ודוחות ביקורת
2. ביקורות מדגמיות של אגף פיקוח, בקרה ורמת שירות
3. בדיקת לוג שדר יוצא: תשובת זיהוי נקודת גישה לנסיעה
מפעיל עם שערים בתחנות רשאי לבצע סעיף זה </t>
  </si>
  <si>
    <t xml:space="preserve">1. המפעיל ימסור תוכנית מפורטת לאופן שבו ביצע בקרה על וידוא התקנת שלטי QR כמוגדר בהנחיה, לרבות מסירת דוחות ביקורת שנעשו על ידו במהלך ההתקנה.
2. בכל רכב מבוקר מותקנים שלטי QR בהתאם להנחיה
3. אין שגויים
מפעיל עם שערים בתחנות רשאי לבצע סעיף זה </t>
  </si>
  <si>
    <t>2.2</t>
  </si>
  <si>
    <t>מעבדה</t>
  </si>
  <si>
    <t>2.3</t>
  </si>
  <si>
    <t>שטח</t>
  </si>
  <si>
    <t>2.4</t>
  </si>
  <si>
    <t>1. ביצוע תיקוף לכרטיס רב-קו המכיל חוזה מָחָ"ר בלבד
2. ביצוע תיקוף לכרטיס רב-קו המכיל חוזה מָחָ"ר וחוזה נוסף אחר
3. טעינת חוזה מָחָ"ר לכרטיס רב-קו
4. שחזור חוזה מָחָ"ר לכרטיס רב-קו חלופי
5. מתן החזר כספי לחוזה מָחָ"ר</t>
  </si>
  <si>
    <t>1. קבלת חיווי תקין ויצירת תנועת קליפסו
2. פעולה לפי כללי BCPL, בחירת חוזה מָחָ"ר, קבלת חיווי תקין ויצירת תנועת קליפסו
3. לא ניתנת אפשרות כזו במכשיר הכרטוס
4. לא ניתנת אפשרות כזו בעמדת פרסונליזציה / שירות
5. לא ניתנת אפשרות כזו בעמדת פרסונליזציה / שירות</t>
  </si>
  <si>
    <t>2.5</t>
  </si>
  <si>
    <t>שַׁמָּ"שׁ</t>
  </si>
  <si>
    <t>1. צפיה במחיצה המתאימה בבאקט המפעיל עבור אירועים
2. צפיה במחיצה המתאימה בבאקט המפעיל עבור קליפסו
3. צפיה בלוג קליטת הקבצים לשַׁמָּ"שׁ mot-int-oprout-[opr]/logs/[date]</t>
  </si>
  <si>
    <t>1. הועלו קבצי דיווח אירועים לבאקט mot-int-oprin-[opr]/events/[date]
2. הועלו קבצי תנועות קליפסו לבאקט mot-int-oprin-[opr]/calypso/[date]
3. לוג ללא הודעות שגיאה</t>
  </si>
  <si>
    <t>2.6</t>
  </si>
  <si>
    <t>בדיקת קיום תנועות קליפסו</t>
  </si>
  <si>
    <t>תנועות קיימות</t>
  </si>
  <si>
    <t>מטרות</t>
  </si>
  <si>
    <t>הגדרות</t>
  </si>
  <si>
    <t>4.21</t>
  </si>
  <si>
    <t>בדיקת קיום דיווח אירוע
המפעיל פטור ממימוש אירוע זה, במידה ולא מימש את האירוע בסעיף 4.21.2</t>
  </si>
  <si>
    <t>אירועים קיימים
המפעיל פטור ממימוש אירוע זה, במידה ולא מימש את האירוע בסעיף 4.21.2</t>
  </si>
  <si>
    <t>בדיקת קיום שדר</t>
  </si>
  <si>
    <t>שדרים קיימים</t>
  </si>
  <si>
    <t>הצגת שדר יוצא במשרד האחורי</t>
  </si>
  <si>
    <t>השדרים היוצאים נקלטו למשרד האחורי של המפעיל</t>
  </si>
  <si>
    <t>בדיקת קיום שדר
המפעיל פטור ממימוש שדר זה, במידה ומימש את האירוע בסעיף 4.21.2</t>
  </si>
  <si>
    <t>שדרים קיימים
המפעיל פטור ממימוש שדר זה, במידה ומימש את האירוע בסעיף 4.21.2</t>
  </si>
  <si>
    <t>בדיקת קיום שדר
מפעיל אשר אינו מחוייב בביצוע ביקורת באמצעות מבקר אנושי פטור ממימוש שדר זה</t>
  </si>
  <si>
    <t>שדרים קיימים
מפעיל אשר אינו מחוייב בביצוע ביקורת באמצעות מבקר אנושי פטור ממימוש שדר זה</t>
  </si>
  <si>
    <t>הצגת שדר יוצא ביחידת המבקר
מפעיל אשר אינו מחוייב בביצוע ביקורת באמצעות מבקר אנושי פטור ממימוש שדר זה</t>
  </si>
  <si>
    <t>השדרים היוצאים נקלטו ליחידת המבקר של המפעיל
מפעיל אשר אינו מחוייב בביצוע ביקורת באמצעות מבקר אנושי פטור ממימוש שדר זה</t>
  </si>
  <si>
    <t>שיטה</t>
  </si>
  <si>
    <t>5.1</t>
  </si>
  <si>
    <t>1. קיום בדיקת אינטראופרביליות
2. קיום בדיקת שיתוף</t>
  </si>
  <si>
    <t>1. אישור הגורם המתאים במשרד התחבורה על עמידה בבדיקה בהצלחה
2. אישור המפעיל עם הצלחת הבדיקות</t>
  </si>
  <si>
    <t>5.2</t>
  </si>
  <si>
    <t>5.3</t>
  </si>
  <si>
    <t>5.4</t>
  </si>
  <si>
    <t>5.5</t>
  </si>
  <si>
    <t>5.6</t>
  </si>
  <si>
    <t>5.7</t>
  </si>
  <si>
    <t>5.8</t>
  </si>
  <si>
    <t>5.9</t>
  </si>
  <si>
    <t>5.10</t>
  </si>
  <si>
    <t>בסעיפים אחרים</t>
  </si>
  <si>
    <t>נבדק במסגרת סעיף 2.4</t>
  </si>
  <si>
    <t>5.11</t>
  </si>
  <si>
    <t>5.12</t>
  </si>
  <si>
    <t>5.13</t>
  </si>
  <si>
    <t>1. קבלת מסמך המפרט עמידה בתקנות הגנת הפרטיות (אבטחת מידע), תשע"ז-2017
2. קבלת אישור על עמידה בתקן ISO27001
3. קבלת מסמך המדיניות/נוהל לאבטחת מידע ייעודי המכיל תרשים זרימה של התהליך העסקי (ארכיטקטורה) ובו כלל המערכות,רכיבי האבטחה וכלי וניטור
4. קבלת מסמך המפרט עמידה בתורת ההגנה בסייבר לארגון
5. קבלת כתב מינוי SPOC</t>
  </si>
  <si>
    <t>1. מסירת מסמך המפרט עמידה בתקנות הגנת הפרטיות (אבטחת מידע), תשע"ז-2017
2. מסירת אישור על עמידה בתקן ISO27001 מגורם מוסמך
3. מסירת מסמך מדיניות/נוהל לאבטחת מידע ייעודי
4. מסירת מסמך המפרט עמידה בתורת ההגנה בסייבר לארגון
5. מסירת כתב מינוי SPOC שניתן לנציג הארגון מול הרשות</t>
  </si>
  <si>
    <t>נבדק במסגרת סעיפים 2.1, 2.5, 2.7</t>
  </si>
  <si>
    <t>נבדק במסגרת סעיף 2.5</t>
  </si>
  <si>
    <t>נבדק במסגרת סעיף 2.7</t>
  </si>
  <si>
    <t>שוטף</t>
  </si>
  <si>
    <t>6.1</t>
  </si>
  <si>
    <t>מסמך זה</t>
  </si>
  <si>
    <t>6.1.1</t>
  </si>
  <si>
    <t>6.1.2</t>
  </si>
  <si>
    <t>קבלת מסמך STP , מסמך STD ומסמך STR</t>
  </si>
  <si>
    <t>מסירת מסמך STP , מסמך STD ומסמך STR</t>
  </si>
  <si>
    <t>6.1.3</t>
  </si>
  <si>
    <t>נבדק במסגרת סעיף 6.1.2</t>
  </si>
  <si>
    <t>6.1.4</t>
  </si>
  <si>
    <t>6.2</t>
  </si>
  <si>
    <t>קבלת מסמך המפרט את בדיקות החדירות (PT) שנעשו למערכת ואת ממצאי הבדיקות</t>
  </si>
  <si>
    <r>
      <t xml:space="preserve">מסירת מסמך המפרט את הבדיקות שנעשו למערכת ואת הממצאים בנושאים הבאים:
</t>
    </r>
    <r>
      <rPr>
        <sz val="11"/>
        <color theme="1"/>
        <rFont val="Calibri"/>
        <family val="2"/>
      </rPr>
      <t xml:space="preserve">• </t>
    </r>
    <r>
      <rPr>
        <sz val="11"/>
        <color theme="1"/>
        <rFont val="Arial"/>
        <family val="2"/>
        <charset val="177"/>
        <scheme val="minor"/>
      </rPr>
      <t xml:space="preserve">חדירות (PT)
</t>
    </r>
    <r>
      <rPr>
        <sz val="11"/>
        <color theme="1"/>
        <rFont val="Calibri"/>
        <family val="2"/>
      </rPr>
      <t>•</t>
    </r>
    <r>
      <rPr>
        <sz val="11"/>
        <color theme="1"/>
        <rFont val="Calibri"/>
        <family val="2"/>
        <charset val="177"/>
      </rPr>
      <t xml:space="preserve"> סקר אבטחת מידע
</t>
    </r>
    <r>
      <rPr>
        <sz val="11"/>
        <color theme="1"/>
        <rFont val="Calibri"/>
        <family val="2"/>
      </rPr>
      <t>•</t>
    </r>
    <r>
      <rPr>
        <sz val="11"/>
        <color theme="1"/>
        <rFont val="Calibri"/>
        <family val="2"/>
        <charset val="177"/>
      </rPr>
      <t xml:space="preserve"> סקר קוד (Code Review)
</t>
    </r>
    <r>
      <rPr>
        <sz val="11"/>
        <color theme="1"/>
        <rFont val="Arial"/>
        <family val="2"/>
        <charset val="177"/>
        <scheme val="minor"/>
      </rPr>
      <t xml:space="preserve">
מסירת מסמך המפרט את דוח ממצאי הבדיקות לאחר תיקון הליקויים כשלא קיימים כל ליקויים</t>
    </r>
  </si>
  <si>
    <t>6.3</t>
  </si>
  <si>
    <t>דרישות רכש וכספים</t>
  </si>
  <si>
    <t>לוח זמנים</t>
  </si>
  <si>
    <t>שם קובץ הדיווח ומבנה האירועים במערכת הדיווחים של הרשות</t>
  </si>
  <si>
    <t>נבדק במסגרת סעיף 4.21</t>
  </si>
  <si>
    <t>שם קובץ הדיווח ומבנה השדרים בשַׁמָּ"שׁ של הרשות</t>
  </si>
  <si>
    <t>נבדק במסגרת סעיפים 2, 4, 5</t>
  </si>
  <si>
    <t>מיקום
הבדיקה</t>
  </si>
  <si>
    <t>1.1</t>
  </si>
  <si>
    <t>1.2</t>
  </si>
  <si>
    <t>1.3</t>
  </si>
  <si>
    <t>1.5</t>
  </si>
  <si>
    <t>כללי</t>
  </si>
  <si>
    <t>סננו
√ בלבד</t>
  </si>
  <si>
    <t>טיוטה</t>
  </si>
  <si>
    <t>3.1</t>
  </si>
  <si>
    <t>3.2</t>
  </si>
  <si>
    <t>3.3</t>
  </si>
  <si>
    <t>3.4</t>
  </si>
  <si>
    <t>יצירת מאגר מידע מרכזי ארצי, שיאפשר שיתוף מידע בין הרשות והמפעילים.</t>
  </si>
  <si>
    <t>שיפור רמת השירות לנוסעים.</t>
  </si>
  <si>
    <t>4.1</t>
  </si>
  <si>
    <t>4.2</t>
  </si>
  <si>
    <t>4.3</t>
  </si>
  <si>
    <t>4.4</t>
  </si>
  <si>
    <t>4.5</t>
  </si>
  <si>
    <t>4.6</t>
  </si>
  <si>
    <t>4.7</t>
  </si>
  <si>
    <t>4.8</t>
  </si>
  <si>
    <t>4.9</t>
  </si>
  <si>
    <t>4.10</t>
  </si>
  <si>
    <t>4.11</t>
  </si>
  <si>
    <t>4.12</t>
  </si>
  <si>
    <t>4.13</t>
  </si>
  <si>
    <t>4.14</t>
  </si>
  <si>
    <t>4.15</t>
  </si>
  <si>
    <t>4.16</t>
  </si>
  <si>
    <t>4.17</t>
  </si>
  <si>
    <t>4.18</t>
  </si>
  <si>
    <t>4.19</t>
  </si>
  <si>
    <t>4.20</t>
  </si>
  <si>
    <t>4.22</t>
  </si>
  <si>
    <t xml:space="preserve">
</t>
  </si>
  <si>
    <t xml:space="preserve">
</t>
  </si>
  <si>
    <t xml:space="preserve">
</t>
  </si>
  <si>
    <t xml:space="preserve">מעבדה
</t>
  </si>
  <si>
    <t xml:space="preserve">שַׁמָּ"שׁ
</t>
  </si>
  <si>
    <t xml:space="preserve">בסעיפים אחרים
</t>
  </si>
  <si>
    <r>
      <rPr>
        <b/>
        <sz val="11"/>
        <color theme="1"/>
        <rFont val="Arial"/>
        <family val="2"/>
        <scheme val="minor"/>
      </rPr>
      <t>אופן העברת קבצי התנועות, קבצי הדיווח והשדרים אל ומהרשות</t>
    </r>
    <r>
      <rPr>
        <sz val="11"/>
        <color theme="1"/>
        <rFont val="Arial"/>
        <family val="2"/>
        <charset val="177"/>
        <scheme val="minor"/>
      </rPr>
      <t xml:space="preserve"> מפורטת כלהלן:
</t>
    </r>
    <r>
      <rPr>
        <b/>
        <sz val="11"/>
        <color theme="1"/>
        <rFont val="Arial"/>
        <family val="2"/>
        <scheme val="minor"/>
      </rPr>
      <t>מערכת הדיווחים</t>
    </r>
  </si>
  <si>
    <r>
      <rPr>
        <b/>
        <sz val="11"/>
        <color theme="1"/>
        <rFont val="Arial"/>
        <family val="2"/>
        <scheme val="minor"/>
      </rPr>
      <t xml:space="preserve">נפחים, עומסים, ביצועים וזמינות </t>
    </r>
    <r>
      <rPr>
        <sz val="11"/>
        <color theme="1"/>
        <rFont val="Arial"/>
        <family val="2"/>
        <charset val="177"/>
        <scheme val="minor"/>
      </rPr>
      <t xml:space="preserve">
</t>
    </r>
    <r>
      <rPr>
        <b/>
        <sz val="11"/>
        <color theme="1"/>
        <rFont val="Arial"/>
        <family val="2"/>
        <scheme val="minor"/>
      </rPr>
      <t>עבור מערכת הדיווחים, השַׁמָּ"שׁ  ומערכת המפעיל יחד:</t>
    </r>
  </si>
  <si>
    <t>בדיקות ומעבר ליצור</t>
  </si>
  <si>
    <r>
      <rPr>
        <b/>
        <sz val="11"/>
        <color theme="1"/>
        <rFont val="Arial"/>
        <family val="2"/>
        <scheme val="minor"/>
      </rPr>
      <t>בדיקות חדירות</t>
    </r>
    <r>
      <rPr>
        <sz val="11"/>
        <color theme="1"/>
        <rFont val="Arial"/>
        <family val="2"/>
        <charset val="177"/>
        <scheme val="minor"/>
      </rPr>
      <t xml:space="preserve"> הינן באחריות המפעיל ויש לבצען באמצעות חברה חיצונית שזה תחום התמחותה. המפעיל יעביר לעיון הרשות את המבדקים ותוצאותיהם במסגרת בדיקות הקבלה.</t>
    </r>
  </si>
  <si>
    <t>7.1</t>
  </si>
  <si>
    <r>
      <rPr>
        <b/>
        <sz val="11"/>
        <color theme="1"/>
        <rFont val="Arial"/>
        <family val="2"/>
        <scheme val="minor"/>
      </rPr>
      <t>התחייבות כספית של הרשות</t>
    </r>
    <r>
      <rPr>
        <sz val="11"/>
        <color theme="1"/>
        <rFont val="Arial"/>
        <family val="2"/>
        <charset val="177"/>
        <scheme val="minor"/>
      </rPr>
      <t xml:space="preserve"> למפעיל התח"צ תתוקצב ותוצא על בסיס ההליך התחרותי שביצע, והרשות תעביר אליו הזמנה כספית מתאימה.</t>
    </r>
  </si>
  <si>
    <r>
      <rPr>
        <b/>
        <sz val="11"/>
        <color theme="1"/>
        <rFont val="Arial"/>
        <family val="2"/>
        <scheme val="minor"/>
      </rPr>
      <t>אבני הדרך לתשלום</t>
    </r>
    <r>
      <rPr>
        <sz val="11"/>
        <color theme="1"/>
        <rFont val="Arial"/>
        <family val="2"/>
        <charset val="177"/>
        <scheme val="minor"/>
      </rPr>
      <t xml:space="preserve"> יהיו כלהלן:</t>
    </r>
  </si>
  <si>
    <t>בשלב ההקמה:
30% - עם ההזמנה.
30% - עם עמידה בדיקות האינטגרציה בהצלחה.
40% - עם עמידה בבדיקות הקבלה בהצלחה.</t>
  </si>
  <si>
    <t>7.2</t>
  </si>
  <si>
    <t>7.3</t>
  </si>
  <si>
    <t>7.3.1</t>
  </si>
  <si>
    <t>בשלב התחזוקה:
שלב זה מתחיל עם הודעת הרשות למפעיל התח"צ על עמידתו בבדיקות הקבלה בהצלחה.
25% - בתום כל רבעון קלנדרי ובגין אותו רבעון. תשלום התחזוקה עד תום תקופת ההפעלה בהסכם.</t>
  </si>
  <si>
    <t>7.3.2</t>
  </si>
  <si>
    <t>התשלומים בכפוף לאישור הרשות כי הסתיים ביצוע אבן הדרך.</t>
  </si>
  <si>
    <t>7.3.3</t>
  </si>
  <si>
    <t xml:space="preserve">
</t>
  </si>
  <si>
    <t>מבנה שם קובץ דיווח</t>
  </si>
  <si>
    <t>נושא</t>
  </si>
  <si>
    <t>אורך</t>
  </si>
  <si>
    <t>הערות</t>
  </si>
  <si>
    <t>שם הקובץ</t>
  </si>
  <si>
    <t>RSOOOYYYYMMDDHHMMNNNN.TXT</t>
  </si>
  <si>
    <t>מבנה שם הקובץ:</t>
  </si>
  <si>
    <t>RS</t>
  </si>
  <si>
    <t>OOO</t>
  </si>
  <si>
    <t>YYYYMMDDHHMM</t>
  </si>
  <si>
    <t>חתימת זמן UTC של יצירת קובץ הדיווח, שעון 24 שעות בפורמט "YYYYMMDDhhmm"</t>
  </si>
  <si>
    <t>NNNN</t>
  </si>
  <si>
    <t>4 ספרות, ריפוד באפסים, מייצג מספר רץ (נומרטור) תוך יומי, דהיינו בכל יממה חדשה הוא מתחיל מ-0000</t>
  </si>
  <si>
    <t>.TXT</t>
  </si>
  <si>
    <t>סיומת הקובץ המזהה אותו במערכת ההפעלה כקובץ מסוג טקסט</t>
  </si>
  <si>
    <t>אורך שם קובץ הדיווח</t>
  </si>
  <si>
    <t>מבנה אירועים בקובץ דיווח</t>
  </si>
  <si>
    <t>שם שדה</t>
  </si>
  <si>
    <r>
      <t xml:space="preserve">תחילית המייצגת קובץ המכיל דיווחים </t>
    </r>
    <r>
      <rPr>
        <b/>
        <sz val="11"/>
        <color theme="1"/>
        <rFont val="Arial"/>
        <family val="2"/>
        <scheme val="minor"/>
      </rPr>
      <t>R</t>
    </r>
    <r>
      <rPr>
        <sz val="11"/>
        <color theme="1"/>
        <rFont val="Arial"/>
        <family val="2"/>
        <scheme val="minor"/>
      </rPr>
      <t xml:space="preserve">eporting </t>
    </r>
    <r>
      <rPr>
        <b/>
        <sz val="11"/>
        <color theme="1"/>
        <rFont val="Arial"/>
        <family val="2"/>
        <scheme val="minor"/>
      </rPr>
      <t>S</t>
    </r>
    <r>
      <rPr>
        <sz val="11"/>
        <color theme="1"/>
        <rFont val="Arial"/>
        <family val="2"/>
        <scheme val="minor"/>
      </rPr>
      <t>ystem</t>
    </r>
  </si>
  <si>
    <r>
      <rPr>
        <u/>
        <sz val="11"/>
        <color theme="1"/>
        <rFont val="Arial"/>
        <family val="2"/>
        <scheme val="minor"/>
      </rPr>
      <t>מועד הסיום (בחודשים)</t>
    </r>
    <r>
      <rPr>
        <sz val="11"/>
        <color theme="1"/>
        <rFont val="Arial"/>
        <family val="2"/>
        <charset val="177"/>
        <scheme val="minor"/>
      </rPr>
      <t xml:space="preserve">
1+T
2-D
D</t>
    </r>
  </si>
  <si>
    <t>מבנה שדרים</t>
  </si>
  <si>
    <t>Field Name</t>
  </si>
  <si>
    <t>תהליך</t>
  </si>
  <si>
    <t>ממשק אל/מ הרשות</t>
  </si>
  <si>
    <t>1.</t>
  </si>
  <si>
    <t>2.</t>
  </si>
  <si>
    <t>3.</t>
  </si>
  <si>
    <t>4.</t>
  </si>
  <si>
    <t>5.</t>
  </si>
  <si>
    <t>6.</t>
  </si>
  <si>
    <t>7.</t>
  </si>
  <si>
    <t>8.</t>
  </si>
  <si>
    <t>9.</t>
  </si>
  <si>
    <t>10.</t>
  </si>
  <si>
    <t>11.</t>
  </si>
  <si>
    <t>4.23</t>
  </si>
  <si>
    <t>4.24</t>
  </si>
  <si>
    <t>4.25</t>
  </si>
  <si>
    <t>4.26</t>
  </si>
  <si>
    <t>4.27</t>
  </si>
  <si>
    <t>4.28</t>
  </si>
  <si>
    <t>4.29</t>
  </si>
  <si>
    <t>5.5.1</t>
  </si>
  <si>
    <t>5.6.1</t>
  </si>
  <si>
    <t>5.6.2</t>
  </si>
  <si>
    <t>5.6.3</t>
  </si>
  <si>
    <t>5.7.1</t>
  </si>
  <si>
    <t>5.7.2</t>
  </si>
  <si>
    <t>ראו מסמך "הליך מספר 21/19".</t>
  </si>
  <si>
    <t>שם מסמך</t>
  </si>
  <si>
    <t>I</t>
  </si>
  <si>
    <t>סיווג</t>
  </si>
  <si>
    <t>מחוייב
Mandatory</t>
  </si>
  <si>
    <t>אופציונלי
Optional</t>
  </si>
  <si>
    <t>לא רלוונטי
N/A</t>
  </si>
  <si>
    <t>ידיעה
Information</t>
  </si>
  <si>
    <t>סטטוס</t>
  </si>
  <si>
    <t>V_NUM</t>
  </si>
  <si>
    <t>1.0</t>
  </si>
  <si>
    <t>הנחיות למפעילים למימוש מסלקה ומרכזי שירות</t>
  </si>
  <si>
    <t>מַמָּ"שׁ</t>
  </si>
  <si>
    <t>שם מפעיל זמני עד לבחירת זוכים במכרז</t>
  </si>
  <si>
    <t>הנחיה זו באה בנוסף לאמור בנהלי הכרטוס החכם והנחיות אחרות בנושא הרב קו ואינה באה לגרוע מהן אלא להוסיף עליהן. כמו כן, אין בה לגרוע מהשימוש ומיישום הרב קו.</t>
  </si>
  <si>
    <t>המפעילים יתאימו את מערכות הכרטוס הקיימות אצלם, יתקינו רכיבי מערכת נוספים, יעבירו מידע לרשות, יקבלו מידע מהרשות והכול בכדי לתמוך בכרטוס חכם מבוסס רב-קו Calypso.</t>
  </si>
  <si>
    <t>הרשות מקדמת באמצעות המפעילים הקמה, התאמה, התקנה, תפעול ותחזוקה של מערכות כרטוס חכמות לטובת הנוסעים בתחבורה הציבורית.
מסמך זה עוסק במסלקות ומרכזי שירות למחזיקי מזהים חכמים מסוג רב-קו Calypso, אולם אין בו בכדי לגרוע משירותים נוספים הניתנים למחזיקי מזהים חכמים מסוג רב-קו Calypso במסגרת נהלי הכרטוס החכם והנחיות נוספות שהוצאו על ידי הרשות.</t>
  </si>
  <si>
    <t>3.5</t>
  </si>
  <si>
    <t>דיווח הרשות למפעילים על תנועות רלוונטיות למזהים חכמים מסוג רב-קו Calypso.</t>
  </si>
  <si>
    <t>הנחיה זו נכנסת לתוקף עם פרסומה, אולם ישום ההנחיה יבוצע בהתאם ללוח הזמנים שיקבע על ידי הרשות.</t>
  </si>
  <si>
    <r>
      <rPr>
        <b/>
        <sz val="11"/>
        <color theme="1"/>
        <rFont val="Arial"/>
        <family val="2"/>
        <scheme val="minor"/>
      </rPr>
      <t>אירוע נכנס: מוני בקרה לכמות אירועים בקובץ הדיווח</t>
    </r>
    <r>
      <rPr>
        <sz val="11"/>
        <color theme="1"/>
        <rFont val="Arial"/>
        <family val="2"/>
        <scheme val="minor"/>
      </rPr>
      <t xml:space="preserve"> – בכל קובץ דיווח אירועים יופיע אירוע יחיד של מוני הבקרה לכמות האירועים שהגיעו יחד עם הקובץ, שישמש לצרכי בקרת שלמות הנתונים שדווחו על ידי המפעיל</t>
    </r>
  </si>
  <si>
    <r>
      <rPr>
        <b/>
        <sz val="11"/>
        <color theme="1"/>
        <rFont val="Arial"/>
        <family val="2"/>
        <scheme val="minor"/>
      </rPr>
      <t>שדר נכנס: בדיקת זמינות השירות – תָּמָ"ר</t>
    </r>
    <r>
      <rPr>
        <sz val="11"/>
        <color theme="1"/>
        <rFont val="Arial"/>
        <family val="2"/>
        <scheme val="minor"/>
      </rPr>
      <t xml:space="preserve"> – בקשת קבלת חיווי על זמינותו של השַׁמָּ"שׁ ע"י מפעיל תָּמָ"ר</t>
    </r>
  </si>
  <si>
    <r>
      <rPr>
        <b/>
        <sz val="11"/>
        <color theme="1"/>
        <rFont val="Arial"/>
        <family val="2"/>
        <scheme val="minor"/>
      </rPr>
      <t>שדר נכנס: בדיקת זמינות השירות – תח"צ</t>
    </r>
    <r>
      <rPr>
        <sz val="11"/>
        <color theme="1"/>
        <rFont val="Arial"/>
        <family val="2"/>
        <scheme val="minor"/>
      </rPr>
      <t xml:space="preserve"> – בקשת קבלת חיווי על זמינותו של השַׁמָּ"שׁ ע"י מפעיל תח"צ</t>
    </r>
  </si>
  <si>
    <r>
      <rPr>
        <b/>
        <sz val="11"/>
        <color theme="1"/>
        <rFont val="Arial"/>
        <family val="2"/>
        <scheme val="minor"/>
      </rPr>
      <t>שדר יוצא: סטטוס השדר שנתקבל</t>
    </r>
    <r>
      <rPr>
        <sz val="11"/>
        <color theme="1"/>
        <rFont val="Arial"/>
        <family val="2"/>
        <scheme val="minor"/>
      </rPr>
      <t xml:space="preserve"> – בעבור כל </t>
    </r>
    <r>
      <rPr>
        <u/>
        <sz val="11"/>
        <color theme="1"/>
        <rFont val="Arial"/>
        <family val="2"/>
        <scheme val="minor"/>
      </rPr>
      <t>שדר שגוי</t>
    </r>
    <r>
      <rPr>
        <sz val="11"/>
        <color theme="1"/>
        <rFont val="Arial"/>
        <family val="2"/>
        <scheme val="minor"/>
      </rPr>
      <t xml:space="preserve"> שיעביר המפעיל, השַׁמָּ"שׁ יחזיר שדר זה המהווה אישור קבלה ובצירוף סטטוס/ים המציינים את השגיאות שנתגלו בו.
בעבור כל </t>
    </r>
    <r>
      <rPr>
        <u/>
        <sz val="11"/>
        <color theme="1"/>
        <rFont val="Arial"/>
        <family val="2"/>
        <scheme val="minor"/>
      </rPr>
      <t>שדר תקין</t>
    </r>
    <r>
      <rPr>
        <sz val="11"/>
        <color theme="1"/>
        <rFont val="Arial"/>
        <family val="2"/>
        <scheme val="minor"/>
      </rPr>
      <t xml:space="preserve"> שיעביר המפעיל, השַׁמָּ"שׁ יחזיר שדר תשובה יעודי, או לחילופין, בעבור שדר שאין עבורו שדר תשובה יעודי, יוחזר שדר זה המהווה אישור קבלה ובצירוף סטטוס המציין כי שדר המפעיל תקין</t>
    </r>
  </si>
  <si>
    <r>
      <rPr>
        <b/>
        <sz val="11"/>
        <color theme="1"/>
        <rFont val="Arial"/>
        <family val="2"/>
        <scheme val="minor"/>
      </rPr>
      <t>שדר יוצא: הקצאת אסימון לחשבון מרוחק לנוסע</t>
    </r>
    <r>
      <rPr>
        <sz val="11"/>
        <color theme="1"/>
        <rFont val="Arial"/>
        <family val="2"/>
        <scheme val="minor"/>
      </rPr>
      <t xml:space="preserve"> – השַׁמָּ"שׁ יקצה למפעיל התָּמָ"ר אסימון (Global Token) המייצג את מספר החשבון המרוחק בענף כולו. הקשר בין האסימון למספר החשבון המרוחק לבין הנוסע הינו חד-חד-ערכי (1:1). בנוסף, השַׁמָּ"שׁ יקצה אסימון מקוצר למספר החשבון המרוחק אשר ישמש כמזהה בתנועות כספיות</t>
    </r>
  </si>
  <si>
    <r>
      <rPr>
        <b/>
        <sz val="11"/>
        <color theme="1"/>
        <rFont val="Arial"/>
        <family val="2"/>
        <scheme val="minor"/>
      </rPr>
      <t>שדר נכנס: דיווח מזהי נקודות גישה לנסיעה</t>
    </r>
    <r>
      <rPr>
        <sz val="11"/>
        <color theme="1"/>
        <rFont val="Arial"/>
        <family val="2"/>
        <scheme val="minor"/>
      </rPr>
      <t xml:space="preserve"> – מפעיל התח"צ יעביר עבור כל נקודת גישה לנסיעה, כגון רכב או תחנה סגורה (שער), מספר מזהה חד-ערכי אצלו הנכון למועד תחילת תקפות מוגדר. מספר נקודת הגישה לנסיעה יסייע למפעיל התָּמָ"ר בהתחשבנות מול הנוסע. מפעיל התח"צ עשוי להחליף את מספר נקודת הגישה לפני פתיחת הדלתות בתחנת המוצא, על פי צרכיו ובהתאם להנחיית הרשות</t>
    </r>
  </si>
  <si>
    <r>
      <rPr>
        <b/>
        <sz val="11"/>
        <color theme="1"/>
        <rFont val="Arial"/>
        <family val="2"/>
        <scheme val="minor"/>
      </rPr>
      <t>שדר נכנס: דיווח לרשימה שחורה</t>
    </r>
    <r>
      <rPr>
        <sz val="11"/>
        <color theme="1"/>
        <rFont val="Arial"/>
        <family val="2"/>
        <scheme val="minor"/>
      </rPr>
      <t xml:space="preserve"> – מפעיל התָּמָ"ר ידווח על חשבונות מרוחקים הרלוונטיים לרשימה השחורה והנימוק להכללתם בה</t>
    </r>
  </si>
  <si>
    <r>
      <rPr>
        <b/>
        <sz val="11"/>
        <color theme="1"/>
        <rFont val="Arial"/>
        <family val="2"/>
        <scheme val="minor"/>
      </rPr>
      <t>שדר נכנס: בקשת זיהוי נקודת גישה לנסיעה</t>
    </r>
    <r>
      <rPr>
        <sz val="11"/>
        <color theme="1"/>
        <rFont val="Arial"/>
        <family val="2"/>
        <scheme val="minor"/>
      </rPr>
      <t xml:space="preserve"> – מפעיל התָּמָ"ר יעביר בקשה לזיהוי נקודת גישה לנסיעה עבור נוסע המבקש להתחיל בנסיעה בתחבורה הציבורית. הבקשה תכיל פרטים הידועים למפעיל כגון מספר נקודת הגישה לנסיעה (המתקבל למשל מקריאת QR, Beacon, NFC), מיקום הנוסע בעת הבקשה (תחנת עליה משוערת, נ.צ.). במערך תחבורה ציבורית עם תחנות סגורות עם שערים, כגון רכבת ישראל או רכבות קלות, תועבר בקשה גם עבור נקודת היציאה בסיום הנסיעה</t>
    </r>
  </si>
  <si>
    <r>
      <rPr>
        <b/>
        <sz val="11"/>
        <color theme="1"/>
        <rFont val="Arial"/>
        <family val="2"/>
        <scheme val="minor"/>
      </rPr>
      <t>שדר יוצא: תשובת זיהוי נקודת גישה לנסיעה</t>
    </r>
    <r>
      <rPr>
        <sz val="11"/>
        <color theme="1"/>
        <rFont val="Arial"/>
        <family val="2"/>
        <scheme val="minor"/>
      </rPr>
      <t xml:space="preserve"> – השַׁמָּ"שׁ יחזיר כתשובה לבקשה את סוג נקודת הגישה לנסיעה (רכב, תחנה), קודי המחיר והתעריפים. התשובה תסייע למפעיל התָּמָ"ר לאפשר לנוסע לבצע תיקוף</t>
    </r>
  </si>
  <si>
    <r>
      <rPr>
        <b/>
        <sz val="11"/>
        <color theme="1"/>
        <rFont val="Arial"/>
        <family val="2"/>
        <scheme val="minor"/>
      </rPr>
      <t>שדר נכנס: תיקוף</t>
    </r>
    <r>
      <rPr>
        <sz val="11"/>
        <color theme="1"/>
        <rFont val="Arial"/>
        <family val="2"/>
        <scheme val="minor"/>
      </rPr>
      <t xml:space="preserve"> – מפעיל התָּמָ"ר יעביר את בחירת הנוסע לגבי קוד המחיר וכמות הנוסעים</t>
    </r>
  </si>
  <si>
    <r>
      <rPr>
        <b/>
        <sz val="11"/>
        <color theme="1"/>
        <rFont val="Arial"/>
        <family val="2"/>
        <scheme val="minor"/>
      </rPr>
      <t>שדר יוצא: אסמכתא לביקורת</t>
    </r>
    <r>
      <rPr>
        <sz val="11"/>
        <color theme="1"/>
        <rFont val="Arial"/>
        <family val="2"/>
        <scheme val="minor"/>
      </rPr>
      <t xml:space="preserve"> – השַׁמָּ"שׁ יחזיר כתשובה לבקשת התיקוף אסמכתאות לביקורת מטעם הרשות בכמות הנוסעים שתוקפה. האסמכתא לביקורת משויכת לביצוע נסיעה ברכב ספציפי או בשער רכבת ספציפי ומיושמת באמצעות הערך המקודד ל-QR Code אשר יוצג למבקר או לשער בתחנה</t>
    </r>
  </si>
  <si>
    <r>
      <rPr>
        <b/>
        <sz val="11"/>
        <color theme="1"/>
        <rFont val="Arial"/>
        <family val="2"/>
        <scheme val="minor"/>
      </rPr>
      <t>שדר נכנס: פתיחת ביקורת נסיעה</t>
    </r>
    <r>
      <rPr>
        <sz val="11"/>
        <color theme="1"/>
        <rFont val="Arial"/>
        <family val="2"/>
        <scheme val="minor"/>
      </rPr>
      <t xml:space="preserve"> – מפעיל התח"צ יעביר בקשה לזיהוי נקודת גישה לנסיעה עבור מבקר / שער תחנה המבקש להתחיל בביצוע ביקורת בנסיעה נבחרת בתחבורה הציבורית. הבקשה תכיל פרטים הידועים למפעיל התח"צ כגון מספר נקודת הגישה לנסיעה (המתקבל למשל מקריאת QR, Beacon, NFC או באמצעות תרגום איכון מיקום ב-GPS), מיקום המבקר / שער התחנה בעת הבקשה (תחנת עליה משוערת, נ.צ.)</t>
    </r>
  </si>
  <si>
    <r>
      <rPr>
        <b/>
        <sz val="11"/>
        <color theme="1"/>
        <rFont val="Arial"/>
        <family val="2"/>
        <scheme val="minor"/>
      </rPr>
      <t>שדר יוצא: נתוני פתיחת ביקורת נסיעה</t>
    </r>
    <r>
      <rPr>
        <sz val="11"/>
        <color theme="1"/>
        <rFont val="Arial"/>
        <family val="2"/>
        <scheme val="minor"/>
      </rPr>
      <t xml:space="preserve"> – השַׁמָּ"שׁ יחזיר כתשובה לבקשה את סוג נקודת הגישה לנסיעה (רכב, תחנה) ואסמכתא למבקר / שער התחנה שדרכה מבקש המבקר להתחיל את ביקורת הנסיעה או דרכה מבקש שער התחנה לאפשר את פתיחתו. התשובה תסייע למפעיל התח"צ בביצוע ביקורת לתיקוף המתאים בחשבון המרוחק של הנוסע או בהחלטה לגבי פתיחת השער בתחנה</t>
    </r>
  </si>
  <si>
    <r>
      <rPr>
        <b/>
        <sz val="11"/>
        <color theme="1"/>
        <rFont val="Arial"/>
        <family val="2"/>
        <scheme val="minor"/>
      </rPr>
      <t>שדר נכנס: בקשת ביקורת נוסע</t>
    </r>
    <r>
      <rPr>
        <sz val="11"/>
        <color theme="1"/>
        <rFont val="Arial"/>
        <family val="2"/>
        <scheme val="minor"/>
      </rPr>
      <t xml:space="preserve"> – מפעיל התח"צ יעביר בקשה לביצוע ביקורת של נוסע. הנוסע יזדהה באמצעות הפקת QR במסך היישומון שעל גבי תצוגת הטלפון הסלולארי שאותו יציג למבקר / קורא ה-QR בשער התחנה. בבקשה יועברו האסמכתא לביקורת של הנוסע ואסמכתא למבקר / תחנה (שער)</t>
    </r>
  </si>
  <si>
    <r>
      <rPr>
        <b/>
        <sz val="11"/>
        <color theme="1"/>
        <rFont val="Arial"/>
        <family val="2"/>
        <scheme val="minor"/>
      </rPr>
      <t>שדר יוצא: תשובת ביקורת נוסע</t>
    </r>
    <r>
      <rPr>
        <sz val="11"/>
        <color theme="1"/>
        <rFont val="Arial"/>
        <family val="2"/>
        <scheme val="minor"/>
      </rPr>
      <t xml:space="preserve"> – השַׁמָּ"שׁ יחזיר למפעיל התח"צ פרטים לגבי הנוסע כגון פרופילים, כמות נוסעים וקיום ברשימה השחורה. כמו כן, יוחזר בנוסף גם סטטוס הביקורת, כפי שתיושם ע"י הרשות. המבקר עשוי להידרש לתשאל את הנוסע לגבי מיקום תחנה העלייה שבה ביצע תיקוף. הפרטים ישמשו את המבקר של מפעיל התח"צ מול הנוסע</t>
    </r>
  </si>
  <si>
    <r>
      <rPr>
        <b/>
        <sz val="11"/>
        <color theme="1"/>
        <rFont val="Arial"/>
        <family val="2"/>
        <scheme val="minor"/>
      </rPr>
      <t>שדר נכנס: תשובת מבקר לתשאול נוסע</t>
    </r>
    <r>
      <rPr>
        <sz val="11"/>
        <color theme="1"/>
        <rFont val="Arial"/>
        <family val="2"/>
        <scheme val="minor"/>
      </rPr>
      <t xml:space="preserve"> – מפעיל התח"צ יחזיר את תשובת המבקר בנוגע לתשאול הנוסע לגבי מיקום תחנה העלייה שבה ביצע תיקוף</t>
    </r>
  </si>
  <si>
    <r>
      <t>קובץ תנועות</t>
    </r>
    <r>
      <rPr>
        <sz val="11"/>
        <color theme="1"/>
        <rFont val="Arial"/>
        <family val="2"/>
        <scheme val="minor"/>
      </rPr>
      <t xml:space="preserve"> - מקבץ של תנועות Calypso המועברות יחדיו.</t>
    </r>
  </si>
  <si>
    <r>
      <t xml:space="preserve">קובץ דיווח </t>
    </r>
    <r>
      <rPr>
        <sz val="11"/>
        <color theme="1"/>
        <rFont val="Arial"/>
        <family val="2"/>
        <scheme val="minor"/>
      </rPr>
      <t>– מקבץ של אירועים המועברים יחדיו.</t>
    </r>
  </si>
  <si>
    <r>
      <t xml:space="preserve">שעון מערכת </t>
    </r>
    <r>
      <rPr>
        <sz val="11"/>
        <color theme="1"/>
        <rFont val="Arial"/>
        <family val="2"/>
        <scheme val="minor"/>
      </rPr>
      <t>– רכיב מדידה לזמן, המאפשר תיעוד וסנכרון של תנועות, אירועים ושדרים המתרחשים במערכת על ציר הזמן.</t>
    </r>
  </si>
  <si>
    <r>
      <t xml:space="preserve">שרת שעון מדויק </t>
    </r>
    <r>
      <rPr>
        <sz val="11"/>
        <color theme="1"/>
        <rFont val="Arial"/>
        <family val="2"/>
        <scheme val="minor"/>
      </rPr>
      <t>– שרת המחובר לשעון אטומי, למקלט GPS או להתקן זמן מדויק אחר ומסונכרן מולו באמצעות הזדהות בפרוטוקולים מוכרים (למשל NTP).</t>
    </r>
  </si>
  <si>
    <r>
      <t xml:space="preserve">חתימת זמן </t>
    </r>
    <r>
      <rPr>
        <sz val="11"/>
        <color theme="1"/>
        <rFont val="Arial"/>
        <family val="2"/>
        <scheme val="minor"/>
      </rPr>
      <t>– תאריך ושעה עד לרמת דיוק של מילישנייה.</t>
    </r>
  </si>
  <si>
    <r>
      <t xml:space="preserve">חתימת מיקום </t>
    </r>
    <r>
      <rPr>
        <sz val="11"/>
        <color theme="1"/>
        <rFont val="Arial"/>
        <family val="2"/>
        <scheme val="minor"/>
      </rPr>
      <t>– קו אורך (Lon) וקו רוחב (Lat) המציינים מיקום יחסי על פני כדור הארץ בפורמט עשרוני.</t>
    </r>
  </si>
  <si>
    <t>הפקדת הפדיון מהתקבולים עבור השירותים שנצרכו לחשבון הבנק של הרשות.</t>
  </si>
  <si>
    <r>
      <t>חוזה נסיעה (Contract)</t>
    </r>
    <r>
      <rPr>
        <sz val="11"/>
        <color theme="1"/>
        <rFont val="Arial"/>
        <family val="2"/>
        <scheme val="minor"/>
      </rPr>
      <t xml:space="preserve"> – קבוצת פרמטרים ונתונים המקושרת למזהה החכם ומגדירה זכויות נסיעה.</t>
    </r>
  </si>
  <si>
    <r>
      <t xml:space="preserve">מספר מזהה חכם </t>
    </r>
    <r>
      <rPr>
        <sz val="11"/>
        <color theme="1"/>
        <rFont val="Arial"/>
        <family val="2"/>
        <scheme val="minor"/>
      </rPr>
      <t xml:space="preserve">– מספר חד-ערכי המשויך למזהה חכם ומבדל אותו מיתר המזהים החכמים </t>
    </r>
    <r>
      <rPr>
        <u/>
        <sz val="11"/>
        <color theme="1"/>
        <rFont val="Arial"/>
        <family val="2"/>
        <scheme val="minor"/>
      </rPr>
      <t>מאותו סוג</t>
    </r>
    <r>
      <rPr>
        <sz val="11"/>
        <color theme="1"/>
        <rFont val="Arial"/>
        <family val="2"/>
        <scheme val="minor"/>
      </rPr>
      <t>. לדוגמא, בכרטיס חכם בתקן Calypso טווח הערכים המיוצג באמצעות 8 בתים בינאריים הינו 0-18,446,744,073,709,551,616 (2</t>
    </r>
    <r>
      <rPr>
        <vertAlign val="superscript"/>
        <sz val="11"/>
        <color theme="1"/>
        <rFont val="Arial"/>
        <family val="2"/>
        <scheme val="minor"/>
      </rPr>
      <t>64</t>
    </r>
    <r>
      <rPr>
        <sz val="11"/>
        <color theme="1"/>
        <rFont val="Arial"/>
        <family val="2"/>
        <scheme val="minor"/>
      </rPr>
      <t>).</t>
    </r>
  </si>
  <si>
    <r>
      <t xml:space="preserve">הרשות הארצית לתחבורה הציבורית (להלן </t>
    </r>
    <r>
      <rPr>
        <b/>
        <sz val="11"/>
        <color theme="1"/>
        <rFont val="Arial"/>
        <family val="2"/>
        <scheme val="minor"/>
      </rPr>
      <t>הרשות</t>
    </r>
    <r>
      <rPr>
        <sz val="11"/>
        <color theme="1"/>
        <rFont val="Arial"/>
        <family val="2"/>
        <scheme val="minor"/>
      </rPr>
      <t>) מאפשרת לנוסעים, העושים שימוש במזהה חכם מסוג רב-קו Calypso, לצרוך ואף לשלם בעבור מגוון שירותי תחבורה ציבורית בצורה נוחה באמצעות מסלקות ומרכזי שירות מסוגים שונים אשר יפרסו ברחבי מדינת ישראל.</t>
    </r>
  </si>
  <si>
    <t>התאמת מערכת הכרטוס למניעת מתן שירותים אשר הוגדרו על ידי הרשות כמסופקים בלעדית על ידי מפעילים בעלי היתר מיוחד.</t>
  </si>
  <si>
    <r>
      <rPr>
        <b/>
        <sz val="11"/>
        <color theme="1"/>
        <rFont val="Arial"/>
        <family val="2"/>
        <scheme val="minor"/>
      </rPr>
      <t>מָחָ"ר</t>
    </r>
    <r>
      <rPr>
        <sz val="11"/>
        <color theme="1"/>
        <rFont val="Arial"/>
        <family val="2"/>
        <scheme val="minor"/>
      </rPr>
      <t xml:space="preserve"> – אוסף של שירותים המסופקים לנוסע בתחבורה הציבורית באמצעות מערכת מרכזית </t>
    </r>
    <r>
      <rPr>
        <b/>
        <sz val="11"/>
        <color theme="1"/>
        <rFont val="Arial"/>
        <family val="2"/>
        <scheme val="minor"/>
      </rPr>
      <t>מ</t>
    </r>
    <r>
      <rPr>
        <sz val="11"/>
        <color theme="1"/>
        <rFont val="Arial"/>
        <family val="2"/>
        <scheme val="minor"/>
      </rPr>
      <t>בוססת על מידע המתקבל ממקורות שונים ל</t>
    </r>
    <r>
      <rPr>
        <b/>
        <sz val="11"/>
        <color theme="1"/>
        <rFont val="Arial"/>
        <family val="2"/>
        <scheme val="minor"/>
      </rPr>
      <t>ח</t>
    </r>
    <r>
      <rPr>
        <sz val="11"/>
        <color theme="1"/>
        <rFont val="Arial"/>
        <family val="2"/>
        <scheme val="minor"/>
      </rPr>
      <t>שבון מ</t>
    </r>
    <r>
      <rPr>
        <b/>
        <sz val="11"/>
        <color theme="1"/>
        <rFont val="Arial"/>
        <family val="2"/>
        <scheme val="minor"/>
      </rPr>
      <t>ר</t>
    </r>
    <r>
      <rPr>
        <sz val="11"/>
        <color theme="1"/>
        <rFont val="Arial"/>
        <family val="2"/>
        <scheme val="minor"/>
      </rPr>
      <t>וחק (מָחָ"ר). החשבון המרוחק משויך לנוסע ומאפשר לו את צריכת השירותים בחשבון באמצעות מסלקות ומרכזי שירות מסוגים שונים.</t>
    </r>
  </si>
  <si>
    <r>
      <t xml:space="preserve">תָּמָ"ר </t>
    </r>
    <r>
      <rPr>
        <sz val="11"/>
        <color theme="1"/>
        <rFont val="Arial"/>
        <family val="2"/>
        <scheme val="minor"/>
      </rPr>
      <t xml:space="preserve">– </t>
    </r>
    <r>
      <rPr>
        <b/>
        <sz val="11"/>
        <color theme="1"/>
        <rFont val="Arial"/>
        <family val="2"/>
        <scheme val="minor"/>
      </rPr>
      <t>ת</t>
    </r>
    <r>
      <rPr>
        <sz val="11"/>
        <color theme="1"/>
        <rFont val="Arial"/>
        <family val="2"/>
        <scheme val="minor"/>
      </rPr>
      <t xml:space="preserve">חבורה ציבורית </t>
    </r>
    <r>
      <rPr>
        <b/>
        <sz val="11"/>
        <color theme="1"/>
        <rFont val="Arial"/>
        <family val="2"/>
        <scheme val="minor"/>
      </rPr>
      <t>מ</t>
    </r>
    <r>
      <rPr>
        <sz val="11"/>
        <color theme="1"/>
        <rFont val="Arial"/>
        <family val="2"/>
        <scheme val="minor"/>
      </rPr>
      <t>בוססת חשבון מ</t>
    </r>
    <r>
      <rPr>
        <b/>
        <sz val="11"/>
        <color theme="1"/>
        <rFont val="Arial"/>
        <family val="2"/>
        <scheme val="minor"/>
      </rPr>
      <t>ר</t>
    </r>
    <r>
      <rPr>
        <sz val="11"/>
        <color theme="1"/>
        <rFont val="Arial"/>
        <family val="2"/>
        <scheme val="minor"/>
      </rPr>
      <t>וחק הינה תפיסת פתרון המאפשר לנוסעים לצרוך שירותים בתחבורה הציבורית בצורה נוחה (בלעז, MaaS).</t>
    </r>
  </si>
  <si>
    <t>גביית התשלומים מהנוסעים והפקדת הפדיון לחשבון בנק יעודי של הרשות, מתן זיכויים והחזרים כספיים או שווה ערך לכספיים לנוסעים מתוך חשבון בנק יעודי של הרשות, והכל בהתאם לצו הפיקוח על המחירים, נהלי הכרטוס וההנחיות.</t>
  </si>
  <si>
    <r>
      <t>שַׁמָּ"שׁ</t>
    </r>
    <r>
      <rPr>
        <sz val="11"/>
        <color theme="1"/>
        <rFont val="Arial"/>
        <family val="2"/>
        <scheme val="minor"/>
      </rPr>
      <t xml:space="preserve"> – </t>
    </r>
    <r>
      <rPr>
        <b/>
        <sz val="11"/>
        <color theme="1"/>
        <rFont val="Arial"/>
        <family val="2"/>
        <scheme val="minor"/>
      </rPr>
      <t>ש</t>
    </r>
    <r>
      <rPr>
        <sz val="11"/>
        <color theme="1"/>
        <rFont val="Arial"/>
        <family val="2"/>
        <scheme val="minor"/>
      </rPr>
      <t xml:space="preserve">ירות </t>
    </r>
    <r>
      <rPr>
        <b/>
        <sz val="11"/>
        <color theme="1"/>
        <rFont val="Arial"/>
        <family val="2"/>
        <scheme val="minor"/>
      </rPr>
      <t>מ</t>
    </r>
    <r>
      <rPr>
        <sz val="11"/>
        <color theme="1"/>
        <rFont val="Arial"/>
        <family val="2"/>
        <scheme val="minor"/>
      </rPr>
      <t>קוון ל</t>
    </r>
    <r>
      <rPr>
        <b/>
        <sz val="11"/>
        <color theme="1"/>
        <rFont val="Arial"/>
        <family val="2"/>
        <scheme val="minor"/>
      </rPr>
      <t>ש</t>
    </r>
    <r>
      <rPr>
        <sz val="11"/>
        <color theme="1"/>
        <rFont val="Arial"/>
        <family val="2"/>
        <scheme val="minor"/>
      </rPr>
      <t>יתוף הינו מערכת מקוונת של הרשות עם מאגר מידע מרכזי, המשתמש בשרת תקשורת מאובטח לצורך קבלה ומסירה של שדרים אל ומהמשרד האחורי של המפעילים. השַׁמָּ"שׁ מקבל ומוסר שדרים ביוזמת המפעילים.</t>
    </r>
  </si>
  <si>
    <r>
      <t xml:space="preserve">אירוע </t>
    </r>
    <r>
      <rPr>
        <sz val="11"/>
        <color theme="1"/>
        <rFont val="Arial"/>
        <family val="2"/>
        <scheme val="minor"/>
      </rPr>
      <t>– דיווח באצווה על תנועה במערכת, אשר ישמש עבור כל סוגי המזהים הכמים.</t>
    </r>
  </si>
  <si>
    <r>
      <t xml:space="preserve">שדר </t>
    </r>
    <r>
      <rPr>
        <sz val="11"/>
        <color theme="1"/>
        <rFont val="Arial"/>
        <family val="2"/>
        <scheme val="minor"/>
      </rPr>
      <t>– דיווח מקוון על תנועה במערכת, אשר ישמש עבור כל סוגי המזהים הכמים.</t>
    </r>
  </si>
  <si>
    <r>
      <t xml:space="preserve">מתן אפשרות לתשלום </t>
    </r>
    <r>
      <rPr>
        <u/>
        <sz val="11"/>
        <color theme="1"/>
        <rFont val="Arial"/>
        <family val="2"/>
        <scheme val="minor"/>
      </rPr>
      <t>מראש</t>
    </r>
    <r>
      <rPr>
        <sz val="11"/>
        <color theme="1"/>
        <rFont val="Arial"/>
        <family val="2"/>
        <charset val="177"/>
        <scheme val="minor"/>
      </rPr>
      <t xml:space="preserve"> בעבור השירותים הרלוונטיים במגוון אמצעי תשלום.</t>
    </r>
  </si>
  <si>
    <r>
      <t xml:space="preserve">נוסחת המרת יתרה לערך נקוב ב-₪
</t>
    </r>
    <r>
      <rPr>
        <sz val="11"/>
        <color theme="1"/>
        <rFont val="Arial"/>
        <family val="2"/>
        <scheme val="minor"/>
      </rPr>
      <t>p×((t-c-1)/t)</t>
    </r>
    <r>
      <rPr>
        <u/>
        <sz val="11"/>
        <color theme="1"/>
        <rFont val="Arial"/>
        <family val="2"/>
        <scheme val="minor"/>
      </rPr>
      <t xml:space="preserve">
</t>
    </r>
    <r>
      <rPr>
        <sz val="11"/>
        <color theme="1"/>
        <rFont val="Arial"/>
        <family val="2"/>
        <scheme val="minor"/>
      </rPr>
      <t>p×((n-m)/n)
q×((100%-d%)/(100%))</t>
    </r>
  </si>
  <si>
    <r>
      <t xml:space="preserve">מקרא                                                              _
</t>
    </r>
    <r>
      <rPr>
        <sz val="11"/>
        <color theme="1"/>
        <rFont val="Arial"/>
        <family val="2"/>
        <scheme val="minor"/>
      </rPr>
      <t>p – מחיר חוזה לפרופיל במעמד טעינה
t – כמות ימים לחוזה התקופתי
c – כמות ימים שחלפה מתחילת החוזה התקופתי
n – כמות "ניקובים" לכרטיסיה
m – כמות "ניקובים" שנוצלה בכרטיסיה
q – יתרת יחידות ערך צבור
d – אחוז הנחת הפרופיל אליו משויך החוזה</t>
    </r>
  </si>
  <si>
    <r>
      <t xml:space="preserve">חוזה               _
</t>
    </r>
    <r>
      <rPr>
        <sz val="11"/>
        <color theme="1"/>
        <rFont val="Arial"/>
        <family val="2"/>
        <scheme val="minor"/>
      </rPr>
      <t>חופשי תקופתי
כרטיסיה
ערך צבור</t>
    </r>
  </si>
  <si>
    <t>4.30</t>
  </si>
  <si>
    <r>
      <t xml:space="preserve">התאמת המשרד האחורי של מערכת הכרטוס להעברה וקבלה של מידע מול הרשות, לרבות כל תנועות ה-Calypso המוגדרות בנוהל </t>
    </r>
    <r>
      <rPr>
        <b/>
        <sz val="11"/>
        <color theme="4"/>
        <rFont val="Arial"/>
        <family val="2"/>
        <scheme val="minor"/>
      </rPr>
      <t>העברת תנועות במערכת</t>
    </r>
    <r>
      <rPr>
        <sz val="11"/>
        <rFont val="Arial"/>
        <family val="2"/>
        <scheme val="minor"/>
      </rPr>
      <t xml:space="preserve"> ובנוהל </t>
    </r>
    <r>
      <rPr>
        <b/>
        <sz val="11"/>
        <color theme="4"/>
        <rFont val="Arial"/>
        <family val="2"/>
        <scheme val="minor"/>
      </rPr>
      <t xml:space="preserve">טבלאות משותפות </t>
    </r>
    <r>
      <rPr>
        <sz val="11"/>
        <color theme="1"/>
        <rFont val="Arial"/>
        <family val="2"/>
        <scheme val="minor"/>
      </rPr>
      <t>העדכניים, כל האירועים וכל השדרים המוגדרים במסמך זה.</t>
    </r>
  </si>
  <si>
    <r>
      <t>תנועה</t>
    </r>
    <r>
      <rPr>
        <sz val="11"/>
        <color theme="1"/>
        <rFont val="Arial"/>
        <family val="2"/>
        <scheme val="minor"/>
      </rPr>
      <t xml:space="preserve"> – דיווח באצווה על תנועה במערכת, בהתאמה למוגדר בנוהל </t>
    </r>
    <r>
      <rPr>
        <b/>
        <sz val="11"/>
        <color theme="4"/>
        <rFont val="Arial"/>
        <family val="2"/>
        <scheme val="minor"/>
      </rPr>
      <t>העברת תנועות במערכת</t>
    </r>
    <r>
      <rPr>
        <sz val="11"/>
        <color theme="1"/>
        <rFont val="Arial"/>
        <family val="2"/>
        <scheme val="minor"/>
      </rPr>
      <t xml:space="preserve"> ובנוהל </t>
    </r>
    <r>
      <rPr>
        <b/>
        <sz val="11"/>
        <color theme="4"/>
        <rFont val="Arial"/>
        <family val="2"/>
        <scheme val="minor"/>
      </rPr>
      <t>טבלאות משותפות</t>
    </r>
    <r>
      <rPr>
        <sz val="11"/>
        <color theme="1"/>
        <rFont val="Arial"/>
        <family val="2"/>
        <scheme val="minor"/>
      </rPr>
      <t xml:space="preserve"> העדכניים, אשר ישמש עבור מזהה חכם מסוג כרטיס חכם Calypso.</t>
    </r>
  </si>
  <si>
    <r>
      <rPr>
        <b/>
        <sz val="11"/>
        <color theme="1"/>
        <rFont val="Arial"/>
        <family val="2"/>
        <scheme val="minor"/>
      </rPr>
      <t>מערכת הדיווחים</t>
    </r>
    <r>
      <rPr>
        <sz val="11"/>
        <color theme="1"/>
        <rFont val="Arial"/>
        <family val="2"/>
        <scheme val="minor"/>
      </rPr>
      <t xml:space="preserve"> – מערכת אצווה של הרשות עם מאגר מידע מרכזי, שהינה חלק מהשַׁמָּ"שׁ, המשתמשת בכספות מאובטחות לצורך קבלה ומסירה של קבצי דיווח אל ומהמשרד האחורי של המפעילים. מערכת הדיווחים מקבלת ומוסרת אירועים ביוזמת המפעילים ו/או הרשות.
מערכת זו תשמש את המפעילים גם לטובת דיווח כל תנועות ה-Calypso לרשות, בהתאמה למוגדר בנוהל </t>
    </r>
    <r>
      <rPr>
        <b/>
        <sz val="11"/>
        <color theme="4"/>
        <rFont val="Arial"/>
        <family val="2"/>
        <scheme val="minor"/>
      </rPr>
      <t>העברת תנועות במערכת</t>
    </r>
    <r>
      <rPr>
        <sz val="11"/>
        <color theme="1"/>
        <rFont val="Arial"/>
        <family val="2"/>
        <scheme val="minor"/>
      </rPr>
      <t xml:space="preserve"> ובנוהל </t>
    </r>
    <r>
      <rPr>
        <b/>
        <sz val="11"/>
        <color theme="4"/>
        <rFont val="Arial"/>
        <family val="2"/>
        <scheme val="minor"/>
      </rPr>
      <t>טבלאות משותפות</t>
    </r>
    <r>
      <rPr>
        <sz val="11"/>
        <color theme="1"/>
        <rFont val="Arial"/>
        <family val="2"/>
        <scheme val="minor"/>
      </rPr>
      <t xml:space="preserve"> העדכניים.
</t>
    </r>
  </si>
  <si>
    <r>
      <rPr>
        <b/>
        <sz val="11"/>
        <color theme="1"/>
        <rFont val="Arial"/>
        <family val="2"/>
        <scheme val="minor"/>
      </rPr>
      <t>שדר נכנס: הנפקת/עדכון חשבון מרוחק לנוסע</t>
    </r>
    <r>
      <rPr>
        <sz val="11"/>
        <color theme="1"/>
        <rFont val="Arial"/>
        <family val="2"/>
        <scheme val="minor"/>
      </rPr>
      <t xml:space="preserve"> – מפעיל התָּמָ"ר יעביר בקשה להנפקת חשבון מרוחק עבור הנוסע, הכוללת את סוג המזהה החכם ואת המספר הפנימי אצל המפעיל (Local Token) המייצג את מספר החשבון המרוחק של הנוסע. במקרה שסוג המזהה החכם שברשות הנוסע הינו רב-קו Calypso, יועבר גם מספר הכרטיס, על מנת לאפשר את זיהוי החשבון המרוחק של הנוסע מתנועות המגיעות ממערכות הכרטוס מבוססות ה-Calypso. במידה ומתרחש אירוע של אובדן/נזק/גניבה למזהה החכם מסוג רב-קו Calypso שבידי הנוסע והוא מחליפו באחר, מפעיל התָּמָ"ר יעדכן את השַׁמָּ"שׁ על החלפת המזהה החכם מסוג זה באמצעות שליחה של שדר זה פעם נוספת. מפעיל התָּמָ"ר יעדכן את פרופילי הנוסע, בהתאם לאמור בנהלי הכרטוס, כאשר הערך לפרופיל יילקח מתוך </t>
    </r>
    <r>
      <rPr>
        <b/>
        <sz val="11"/>
        <color theme="4"/>
        <rFont val="Arial"/>
        <family val="2"/>
        <scheme val="minor"/>
      </rPr>
      <t>טבלת קודי אישור לזכאות</t>
    </r>
    <r>
      <rPr>
        <sz val="11"/>
        <color theme="1"/>
        <rFont val="Arial"/>
        <family val="2"/>
        <scheme val="minor"/>
      </rPr>
      <t xml:space="preserve"> מנוהל </t>
    </r>
    <r>
      <rPr>
        <b/>
        <sz val="11"/>
        <color theme="4"/>
        <rFont val="Arial"/>
        <family val="2"/>
        <scheme val="minor"/>
      </rPr>
      <t>טבלאות משותפות</t>
    </r>
    <r>
      <rPr>
        <sz val="11"/>
        <color theme="1"/>
        <rFont val="Arial"/>
        <family val="2"/>
        <scheme val="minor"/>
      </rPr>
      <t xml:space="preserve"> לכרטוס חכם.</t>
    </r>
  </si>
  <si>
    <r>
      <t>חוזה מָחָ"ר</t>
    </r>
    <r>
      <rPr>
        <sz val="11"/>
        <color theme="1"/>
        <rFont val="Arial"/>
        <family val="2"/>
        <scheme val="minor"/>
      </rPr>
      <t xml:space="preserve"> – חוזה המיושם במזהה חכם רב-קו Calypso.
מפעילי תָּמָ"ר בלבד מורשים לבצע פעולות על חוזה מָחָ"ר, למעט פעולות תיקוף וביקורת שאותם רשאים לבצע מפעילי תח"צ בלבד.
מפעילי מַמָּ"שׁ ומפעילים וירטואליים אינם מורשים לבצע פעולות על חוזה מָחָ"ר כלל.</t>
    </r>
  </si>
  <si>
    <r>
      <rPr>
        <b/>
        <sz val="11"/>
        <color theme="1"/>
        <rFont val="Arial"/>
        <family val="2"/>
        <scheme val="minor"/>
      </rPr>
      <t>אבטחה והצפנה</t>
    </r>
    <r>
      <rPr>
        <sz val="11"/>
        <color theme="1"/>
        <rFont val="Arial"/>
        <family val="2"/>
        <charset val="177"/>
        <scheme val="minor"/>
      </rPr>
      <t xml:space="preserve"> תיושם ע"י המפעיל בהתאם לשיטות מקובלות </t>
    </r>
    <r>
      <rPr>
        <u/>
        <sz val="11"/>
        <color theme="1"/>
        <rFont val="Arial"/>
        <family val="2"/>
        <scheme val="minor"/>
      </rPr>
      <t>ורלוונטיות</t>
    </r>
    <r>
      <rPr>
        <sz val="11"/>
        <color theme="1"/>
        <rFont val="Arial"/>
        <family val="2"/>
        <charset val="177"/>
        <scheme val="minor"/>
      </rPr>
      <t xml:space="preserve"> לאבטחת המידע, להצפנתו, להפרדתו ולהגנה על הפרטיות, בדגש על רגולציות בתחום כגון: חוק הגנת הפרטיות, תשמ"א-1981, תקנות הגנת הפרטיות (אבטחת מידע) תשע"ז-2017, הנחיות הרשות למשפט, טכנולוגיה ומידע (רמו"ט) במשרד המשפטים, רגולציית ההגנה על מידע (GDPR) של האיחוד האירופי, תקן PCI DSS ותורת ההגנה בסייבר לארגון של מערך הסייבר הלאומי.
המפעיל נדרש לעמוד בדרישות תקן ISO 27001. המפעיל ימנה ממונה לאבטחת מידע וכן ימנה איש קשר (SPOC) מטעמו מול הרשות, אשר יהיו אחראים על מתן תשובות לכל השאלות שיופנו אליו</t>
    </r>
    <r>
      <rPr>
        <sz val="11"/>
        <color theme="1"/>
        <rFont val="Arial"/>
        <family val="2"/>
        <scheme val="minor"/>
      </rPr>
      <t>.</t>
    </r>
  </si>
  <si>
    <t xml:space="preserve">בסעיפים אחרים
</t>
  </si>
  <si>
    <t>העברת קבצי התנועות מהמפעיל לרשות תעשה מידי יום בכל עת.</t>
  </si>
  <si>
    <t>העברת קבצי הדיווח מהמפעיל לרשות תעשה מידי יום בכל עת.</t>
  </si>
  <si>
    <t>העברת קבצי דיווח מהרשות למפעיל תעשה מידי יום עד שעה 05:00.</t>
  </si>
  <si>
    <t>קבצי הדיווח יועברו בין המשרדים האחוריים של המפעיל והרשות.</t>
  </si>
  <si>
    <t>קבצי התנועות יועברו בין המשרדים האחוריים של המפעיל והרשות.</t>
  </si>
  <si>
    <t>בכל דיווח יועברו כל התנועות שטרם דווחו מאז ההעברה הקודמת לה.</t>
  </si>
  <si>
    <t>בכל דיווח יועברו כל האירועים שטרם דווחו מאז ההעברה הקודמת לה.</t>
  </si>
  <si>
    <t>האירועים יועברו בקובץ דיווח אחד או יותר לאותה יממה.</t>
  </si>
  <si>
    <t>אין חשיבות לסוג ולסדר האירועים הכלולים בקובץ הדיווח.</t>
  </si>
  <si>
    <t>העברת שדרים מהרשות למפעיל תעשה בכל עת.</t>
  </si>
  <si>
    <t>השדרים יועברו בין המשרדים האחוריים של המפעיל והרשות.</t>
  </si>
  <si>
    <t>קבלה ומסירה של עד 750 מיליון תנועות ו/או אירועים ו/או שדרים בשנה מכל מפעיל. הרשות תתמוך בעד 2 מיליארד בסה"כ.</t>
  </si>
  <si>
    <t>שמירת כל קבצי התנועות, קבצי הדיווח והשדרים שנתקבלו ונמסרו בארכיון.</t>
  </si>
  <si>
    <t>שמירת כל הנתונים בבסיס נתונים.</t>
  </si>
  <si>
    <t>תמיכה לאחור בגרסאות ישנות של תנועות ו/או אירועים ו/או שדרים, עד למועד שבו תחליט הרשות על הפסקת תמיכה בגרסאות אלו.</t>
  </si>
  <si>
    <t>זמינות של 24X7 במהלך כל ימות השנה, למעט שעה לפני כניסת יום הכיפורים עד שעה לאחר מוצאי יום הכיפורים. רמת הזמינות לא תפחת מ-99.5%, לרבות בעבור פעילויות תחזוקה יזומות אשר יתוזמנו באישור מראש ובכתב על ידי הרשות.</t>
  </si>
  <si>
    <t>הרשות תתמוך בהחזרת תשובה לשדר בתוך עד 3 שניות מרגע קבלתו.</t>
  </si>
  <si>
    <t>הרשות תקבל שדרים מכתובות IP קבועות ומוגדרות מראש לכל מפעיל.</t>
  </si>
  <si>
    <r>
      <rPr>
        <b/>
        <sz val="11"/>
        <color theme="1"/>
        <rFont val="Arial"/>
        <family val="2"/>
        <scheme val="minor"/>
      </rPr>
      <t>מערכת הכרטוס</t>
    </r>
    <r>
      <rPr>
        <sz val="11"/>
        <color theme="1"/>
        <rFont val="Arial"/>
        <family val="2"/>
        <charset val="177"/>
        <scheme val="minor"/>
      </rPr>
      <t xml:space="preserve"> של המפעילים, על כלל רכיביה, תעבור התאמות בנוגע לשירותים שינתנו לנוסעים, כמפורט להלן:</t>
    </r>
  </si>
  <si>
    <t>4.31</t>
  </si>
  <si>
    <r>
      <t xml:space="preserve">כללי עיגול לנתונים כספיים </t>
    </r>
    <r>
      <rPr>
        <sz val="11"/>
        <color theme="1"/>
        <rFont val="Arial"/>
        <family val="2"/>
        <scheme val="minor"/>
      </rPr>
      <t>– הנתונים הכספיים ייוצגו ב</t>
    </r>
    <r>
      <rPr>
        <b/>
        <sz val="11"/>
        <color theme="1"/>
        <rFont val="Arial"/>
        <family val="2"/>
        <scheme val="minor"/>
      </rPr>
      <t>אגורות</t>
    </r>
    <r>
      <rPr>
        <sz val="11"/>
        <color theme="1"/>
        <rFont val="Arial"/>
        <family val="2"/>
        <scheme val="minor"/>
      </rPr>
      <t xml:space="preserve">, כאשר לצורך חישובי הביניים והחישוב הסופי יעשה שימוש ב-6 ספרות מימין לנקודה העשרונית.
יש </t>
    </r>
    <r>
      <rPr>
        <b/>
        <sz val="11"/>
        <color theme="1"/>
        <rFont val="Arial"/>
        <family val="2"/>
        <scheme val="minor"/>
      </rPr>
      <t>לקצוץ</t>
    </r>
    <r>
      <rPr>
        <sz val="11"/>
        <color theme="1"/>
        <rFont val="Arial"/>
        <family val="2"/>
        <scheme val="minor"/>
      </rPr>
      <t xml:space="preserve"> את כל הספרות מימין לנקודה העשרונית על תוצאת החישוב הסופית בלבד.
לדוגמא, תוצאת החישוב הסופית הינה 32853.658743 אגורות, אזי הנתון הכספי הינו 32853 אגורות, כלומר 328.53 ש"ח.</t>
    </r>
  </si>
  <si>
    <t xml:space="preserve">בסעיפים אחרים
</t>
  </si>
  <si>
    <r>
      <rPr>
        <b/>
        <sz val="11"/>
        <color theme="1"/>
        <rFont val="Arial"/>
        <family val="2"/>
        <scheme val="minor"/>
      </rPr>
      <t>תקנון שימוש בשירות</t>
    </r>
    <r>
      <rPr>
        <sz val="11"/>
        <color theme="1"/>
        <rFont val="Arial"/>
        <family val="2"/>
        <scheme val="minor"/>
      </rPr>
      <t xml:space="preserve"> נדרש לאישור ע"י הנוסע, כתנאי לשימוש בחשבון המרוחק. התקנון יכיל תנאי שימוש שיקבעו ע"י הרשות, אשר עשויים להתעדכן מידי פעם בפעם, ולגרור אשרור התקנון ע"י הנוסע. מפעיל המַמָּ"שׁ רשאי להוסיף תנאי שימוש לתקנון ובתנאי שקיבל לכך אישור מוקדם ובכתב מהרשות.</t>
    </r>
  </si>
  <si>
    <t>העברת קבצי התנועות מהרשות למפעיל תעשה מידי יום עד שעה 05:00.</t>
  </si>
  <si>
    <t>העברת דוחות מהרשות למפעיל תעשה מידי יום עד שעה 05:00.</t>
  </si>
  <si>
    <t>העברת דוחות מהמפעיל לרשות תעשה מידי יום בכל עת.</t>
  </si>
  <si>
    <t>הדוחות יועברו בין המשרדים האחוריים של המפעיל והרשות.</t>
  </si>
  <si>
    <t>בכל דיווח יועברו כל הדוחות שטרם דווחו מאז ההעברה הקודמת לה.</t>
  </si>
  <si>
    <r>
      <t xml:space="preserve">זמן אוניברסאלי מתואם (UTC) </t>
    </r>
    <r>
      <rPr>
        <sz val="11"/>
        <color theme="1"/>
        <rFont val="Arial"/>
        <family val="2"/>
        <scheme val="minor"/>
      </rPr>
      <t>- השעון הבסיסי בעולם שלפיו נמדדים ומתואמים השעונים במדינות השונות. אזורי זמן מסביב לעולם מתוארים ביחס לשעון הזה. לדוגמה, השעון המקומי בישראל בחורף הינו UTC+2 ובקיץ הינו UTC+3.</t>
    </r>
  </si>
  <si>
    <r>
      <rPr>
        <b/>
        <sz val="11"/>
        <color theme="1"/>
        <rFont val="Arial"/>
        <family val="2"/>
        <scheme val="minor"/>
      </rPr>
      <t>סגירת חשבון מרוחק</t>
    </r>
    <r>
      <rPr>
        <sz val="11"/>
        <color theme="1"/>
        <rFont val="Arial"/>
        <family val="2"/>
        <charset val="177"/>
        <scheme val="minor"/>
      </rPr>
      <t xml:space="preserve"> יכול שתעשה ביוזמת הנוסע או ביוזמת מפעיל המַמָּ"שׁ, בהתאם לנהלי הכרטוס החכם ולנימוקים המוגדרים, ו</t>
    </r>
    <r>
      <rPr>
        <sz val="11"/>
        <color theme="1"/>
        <rFont val="Arial"/>
        <family val="2"/>
        <scheme val="minor"/>
      </rPr>
      <t>הכרטיס החכם ידווח לרשימה השחורה ע"י מפעיל המַמָּ"שׁ.
הרשות עשויה אף היא לסגור חשבון מרוחק ביוזמתה והיא תדווח את הכרטיס החכם לרשימה שחורה.</t>
    </r>
  </si>
  <si>
    <r>
      <rPr>
        <b/>
        <sz val="11"/>
        <color theme="1"/>
        <rFont val="Arial"/>
        <family val="2"/>
        <scheme val="minor"/>
      </rPr>
      <t>שיוך מזהה חכם</t>
    </r>
    <r>
      <rPr>
        <sz val="11"/>
        <color theme="1"/>
        <rFont val="Arial"/>
        <family val="2"/>
        <scheme val="minor"/>
      </rPr>
      <t xml:space="preserve"> לחשבון המרוחק מתאפשר בעבור כרטיס חכם רב-קו Calypso. נוסע יוכל לשייך כרטיס חכם הנמצא ברשותו או לקבל כרטיס חדש ממפעיל המַמָּ"שׁ. תמונת מצב של נתוני הכרטיס החכם תועתק לחשבון המרוחק.</t>
    </r>
  </si>
  <si>
    <r>
      <rPr>
        <b/>
        <sz val="11"/>
        <color theme="1"/>
        <rFont val="Arial"/>
        <family val="2"/>
        <scheme val="minor"/>
      </rPr>
      <t>פתיחת/עדכון חשבון מרוחק</t>
    </r>
    <r>
      <rPr>
        <sz val="11"/>
        <color theme="1"/>
        <rFont val="Arial"/>
        <family val="2"/>
        <charset val="177"/>
        <scheme val="minor"/>
      </rPr>
      <t xml:space="preserve"> תתאפשר עבור </t>
    </r>
    <r>
      <rPr>
        <sz val="11"/>
        <color theme="1"/>
        <rFont val="Arial"/>
        <family val="2"/>
        <scheme val="minor"/>
      </rPr>
      <t>נוסע</t>
    </r>
    <r>
      <rPr>
        <sz val="11"/>
        <color theme="1"/>
        <rFont val="Arial"/>
        <family val="2"/>
        <charset val="177"/>
        <scheme val="minor"/>
      </rPr>
      <t xml:space="preserve"> במסלקות ומרכזי שירות, אשר יועמדו לרשותו ע"י מפעיל המַמָּ"שׁ, לטובת ניהול הפעילות עם מזהה חכם מסוג רב-קו Calypso ולתשלום בגין השירותים שצרך בתחבורה הציבורית.</t>
    </r>
    <r>
      <rPr>
        <sz val="11"/>
        <color theme="1"/>
        <rFont val="Arial"/>
        <family val="2"/>
        <scheme val="minor"/>
      </rPr>
      <t xml:space="preserve">
</t>
    </r>
    <r>
      <rPr>
        <u/>
        <sz val="11"/>
        <color theme="1"/>
        <rFont val="Arial"/>
        <family val="2"/>
        <scheme val="minor"/>
      </rPr>
      <t>כל</t>
    </r>
    <r>
      <rPr>
        <sz val="11"/>
        <color theme="1"/>
        <rFont val="Arial"/>
        <family val="2"/>
        <scheme val="minor"/>
      </rPr>
      <t xml:space="preserve"> הפעולות מול השַׁמָּ"שׁ יבוצעו כאשר הכרטיס החכם מוצמד לקורא Calypso המחובר במקוון למשרד האחורי של מפעיל המַמָּ"שׁ.</t>
    </r>
  </si>
  <si>
    <r>
      <rPr>
        <b/>
        <sz val="11"/>
        <color theme="1"/>
        <rFont val="Arial"/>
        <family val="2"/>
        <scheme val="minor"/>
      </rPr>
      <t>החלפת אמצעי תשלום</t>
    </r>
    <r>
      <rPr>
        <sz val="11"/>
        <color theme="1"/>
        <rFont val="Arial"/>
        <family val="2"/>
        <scheme val="minor"/>
      </rPr>
      <t xml:space="preserve"> המשויך לחשבון המרוחק תבוצע ע"י מפעיל המַמָּ"שׁ רק לאחר שהנוסע העמיד אמצעי תשלום חלופי על פי בחירתו ומפעיל המַמָּ"שׁ ווידא קיומו ותקינותו של אמצעי התשלום.</t>
    </r>
  </si>
  <si>
    <r>
      <rPr>
        <b/>
        <sz val="11"/>
        <color theme="1"/>
        <rFont val="Arial"/>
        <family val="2"/>
        <scheme val="minor"/>
      </rPr>
      <t>רישום הפרטים האישיים</t>
    </r>
    <r>
      <rPr>
        <sz val="11"/>
        <color theme="1"/>
        <rFont val="Arial"/>
        <family val="2"/>
        <scheme val="minor"/>
      </rPr>
      <t xml:space="preserve"> </t>
    </r>
    <r>
      <rPr>
        <u/>
        <sz val="11"/>
        <color theme="1"/>
        <rFont val="Arial"/>
        <family val="2"/>
        <scheme val="minor"/>
      </rPr>
      <t>הרלוונטיים</t>
    </r>
    <r>
      <rPr>
        <sz val="11"/>
        <color theme="1"/>
        <rFont val="Arial"/>
        <family val="2"/>
        <scheme val="minor"/>
      </rPr>
      <t xml:space="preserve"> בחשבון המרוחק ובכרטיס החכם של הנוסע יעשו בהתאם לנדרש בנוהל </t>
    </r>
    <r>
      <rPr>
        <b/>
        <sz val="11"/>
        <color theme="8"/>
        <rFont val="Arial"/>
        <family val="2"/>
        <scheme val="minor"/>
      </rPr>
      <t>תהליך פרסונליזציה בהנפקת כרטיס חכם</t>
    </r>
    <r>
      <rPr>
        <sz val="11"/>
        <color theme="1"/>
        <rFont val="Arial"/>
        <family val="2"/>
        <scheme val="minor"/>
      </rPr>
      <t>, בהתאמות המתבקשות למאפייני מרכז השירות.</t>
    </r>
  </si>
  <si>
    <r>
      <rPr>
        <b/>
        <sz val="11"/>
        <color theme="1"/>
        <rFont val="Arial"/>
        <family val="2"/>
        <scheme val="minor"/>
      </rPr>
      <t xml:space="preserve">התחשבנות </t>
    </r>
    <r>
      <rPr>
        <sz val="11"/>
        <color theme="1"/>
        <rFont val="Arial"/>
        <family val="2"/>
        <scheme val="minor"/>
      </rPr>
      <t>הינה תהליך המבוצע ע"י מפעיל המַמָּ"שׁ בהתייחס לכל שירות הכרוך בתשלום אותו צרך הנוסע.</t>
    </r>
  </si>
  <si>
    <r>
      <rPr>
        <b/>
        <sz val="11"/>
        <color theme="1"/>
        <rFont val="Arial"/>
        <family val="2"/>
        <scheme val="minor"/>
      </rPr>
      <t>הדפדפנים ו/או מערכות ההפעלה</t>
    </r>
    <r>
      <rPr>
        <sz val="11"/>
        <color theme="1"/>
        <rFont val="Arial"/>
        <family val="2"/>
        <scheme val="minor"/>
      </rPr>
      <t xml:space="preserve"> שיתמכו ע"י מפעיל המַמָּ"שׁ יהיו </t>
    </r>
    <r>
      <rPr>
        <u/>
        <sz val="11"/>
        <color theme="1"/>
        <rFont val="Arial"/>
        <family val="2"/>
        <scheme val="minor"/>
      </rPr>
      <t>לפחות</t>
    </r>
    <r>
      <rPr>
        <sz val="11"/>
        <color theme="1"/>
        <rFont val="Arial"/>
        <family val="2"/>
        <scheme val="minor"/>
      </rPr>
      <t xml:space="preserve"> אלו שבין שלושת הנפוצים ביותר בשימוש בישראל.</t>
    </r>
  </si>
  <si>
    <r>
      <rPr>
        <b/>
        <sz val="11"/>
        <color theme="1"/>
        <rFont val="Arial"/>
        <family val="2"/>
        <scheme val="minor"/>
      </rPr>
      <t>השפות</t>
    </r>
    <r>
      <rPr>
        <sz val="11"/>
        <color theme="1"/>
        <rFont val="Arial"/>
        <family val="2"/>
        <scheme val="minor"/>
      </rPr>
      <t xml:space="preserve"> שתתמכנה ע"י מפעיל המַמָּ"שׁ בממשק המשתמש תהיינה עברית, ערבית ואנגלית, עם העדפה לנוסח התומך במגדר (זכר, נקבה) ככל שיתאפשר. מפעיל המַמָּ"שׁ רשאי לתמוך בשפות נוספות.</t>
    </r>
  </si>
  <si>
    <t>5.14</t>
  </si>
  <si>
    <t>האירועים יוגדרו בהמשך</t>
  </si>
  <si>
    <t>השדרים יוגדרו בהמשך</t>
  </si>
  <si>
    <t>המחשת תהליכים</t>
  </si>
  <si>
    <t>התהליכים יוגדרו בהמשך</t>
  </si>
  <si>
    <t xml:space="preserve">
</t>
  </si>
  <si>
    <r>
      <rPr>
        <b/>
        <sz val="11"/>
        <color theme="1"/>
        <rFont val="Calibri"/>
        <family val="2"/>
      </rPr>
      <t>דוגמאות לרשימת שדרים:</t>
    </r>
    <r>
      <rPr>
        <sz val="11"/>
        <color theme="1"/>
        <rFont val="Calibri"/>
        <family val="2"/>
      </rPr>
      <t xml:space="preserve">
• דיווח על תנועת אתחול (פרה-פרסונליזציה)
• דיווח תנועות רכיבי אבטחה (SAM) | מספר רכיב ה-SAM | סוג רכיב ה-SAM שנעשה בו שימוש: SP, CPP, CPP-K, CP, CL, CV, SL | מספר מכשיר הכרטוס שבו הותקן רכיב ה-SAM | התקרות שהושמו ברכיב ה-SAM
• דיווח תנועות לרשימה שחורה על גניבת/אובדן מכשיר כרטוס | SAM מסוג CL, SL, CP, CPP-K | כרטיס חכם
• הפצת תנועות רשימה שחורה למפעילים
• דיווח על הנפקה (פרסונליזציה) של כרטיס אישי, אנונימי, חצי אנונימי
• דיווח על כרטיס חכם פגום
• דיווח על ניטור מכלולי מכשיר כרטוס
• דיווח על תנועת תיקוף / אימות מוקדם
• דיווח על תנועת ביטול תנועה אחרונה של טעינה ו/או תיקוף
• דיווח על תנועת טעינת חוזה / מרשימה ירוקה
• דיווח על תנועת ביקורת רב-קו ונייר
• דיווח על תנועות 0-9 הפרטיות של המפעיל
• דיווח על תנועות כספיות
• הפצת טבלאות משותפות</t>
    </r>
  </si>
  <si>
    <r>
      <rPr>
        <b/>
        <sz val="11"/>
        <color theme="1"/>
        <rFont val="Arial"/>
        <family val="2"/>
        <scheme val="minor"/>
      </rPr>
      <t>בדיקות האינטגרציה ובדיקות הקבלה מול הרשות</t>
    </r>
    <r>
      <rPr>
        <sz val="11"/>
        <color theme="1"/>
        <rFont val="Arial"/>
        <family val="2"/>
        <charset val="177"/>
        <scheme val="minor"/>
      </rPr>
      <t xml:space="preserve"> מפורטים במסמך זה, אולם הרשות עשויה לדרוש ביצעו בדיקות נוספות שיפורסמו במסמכים נפרדים בהמשך. להלן העקרונות הראשיים:</t>
    </r>
  </si>
  <si>
    <t>תוכנית הבדיקות ותסריטי הבדיקות של המפעיל יכסו את הגדרות היצרן ואת ההנחיות במסמך זה.</t>
  </si>
  <si>
    <t>מפרטי היצרן, מסמכי הבדיקות ותוצאות הבדיקות יוצגו לנציג הרשות עם דרישה.</t>
  </si>
  <si>
    <t>במידת הצורך, הרשות תערוך בדיקות מטעמה בשיתוף פעולה מלא מצד המפעיל.</t>
  </si>
  <si>
    <r>
      <rPr>
        <b/>
        <sz val="11"/>
        <color theme="1"/>
        <rFont val="Arial"/>
        <family val="2"/>
        <scheme val="minor"/>
      </rPr>
      <t>הפעלה ביצור</t>
    </r>
    <r>
      <rPr>
        <sz val="11"/>
        <color theme="1"/>
        <rFont val="Arial"/>
        <family val="2"/>
        <charset val="177"/>
        <scheme val="minor"/>
      </rPr>
      <t xml:space="preserve"> תבוצע עם עמידת המפעיל בבדיקות הקבלה בהצלחה ולאחר שהרשות תחליט על מועד ההפעלה ביצור</t>
    </r>
    <r>
      <rPr>
        <sz val="11"/>
        <color theme="1"/>
        <rFont val="Arial"/>
        <family val="2"/>
        <scheme val="minor"/>
      </rPr>
      <t>.</t>
    </r>
  </si>
  <si>
    <r>
      <rPr>
        <b/>
        <sz val="11"/>
        <color theme="1"/>
        <rFont val="Arial"/>
        <family val="2"/>
        <scheme val="minor"/>
      </rPr>
      <t>הליך תחרותי</t>
    </r>
    <r>
      <rPr>
        <sz val="11"/>
        <color theme="1"/>
        <rFont val="Arial"/>
        <family val="2"/>
        <charset val="177"/>
        <scheme val="minor"/>
      </rPr>
      <t xml:space="preserve"> יבוצע על ידי מפעיל התח"צ באמצעות הצעת מחיר לביצוע ההתאמות במערכת הכרטוס החכם.</t>
    </r>
  </si>
  <si>
    <t>ראו מסמך "הליך מספר @@@@@@@@@@".</t>
  </si>
  <si>
    <t>7.4</t>
  </si>
  <si>
    <t>7.5</t>
  </si>
  <si>
    <t>5.5.2</t>
  </si>
  <si>
    <t>5.5.3</t>
  </si>
  <si>
    <t>5.5.4</t>
  </si>
  <si>
    <t>5.5.5</t>
  </si>
  <si>
    <t>5.5.6</t>
  </si>
  <si>
    <t>5.5.7</t>
  </si>
  <si>
    <t>5.5.8</t>
  </si>
  <si>
    <t>5.5.9</t>
  </si>
  <si>
    <r>
      <rPr>
        <b/>
        <sz val="11"/>
        <color theme="1"/>
        <rFont val="Arial"/>
        <family val="2"/>
        <scheme val="minor"/>
      </rPr>
      <t>זיכוי של אמצעי התשלום</t>
    </r>
    <r>
      <rPr>
        <sz val="11"/>
        <color theme="1"/>
        <rFont val="Arial"/>
        <family val="2"/>
        <scheme val="minor"/>
      </rPr>
      <t xml:space="preserve"> הינו תהליך שמפעיל המַמָּ"שׁ מבצע בחשבון המרוחק של הנוסע, בהתאם ל</t>
    </r>
    <r>
      <rPr>
        <b/>
        <sz val="11"/>
        <color theme="8"/>
        <rFont val="Arial"/>
        <family val="2"/>
        <scheme val="minor"/>
      </rPr>
      <t>נהלי הכרטוס החכם</t>
    </r>
    <r>
      <rPr>
        <sz val="11"/>
        <color theme="1"/>
        <rFont val="Arial"/>
        <family val="2"/>
        <scheme val="minor"/>
      </rPr>
      <t xml:space="preserve"> ולכללי המרת יתרות חוזים:</t>
    </r>
  </si>
  <si>
    <r>
      <rPr>
        <b/>
        <sz val="11"/>
        <color theme="1"/>
        <rFont val="Arial"/>
        <family val="2"/>
        <scheme val="minor"/>
      </rPr>
      <t>החזר בגין יתרת חוזה כלואה</t>
    </r>
    <r>
      <rPr>
        <sz val="11"/>
        <color theme="1"/>
        <rFont val="Arial"/>
        <family val="2"/>
        <scheme val="minor"/>
      </rPr>
      <t xml:space="preserve"> בעבור חוזה הנמצא על גבי הכרטיס החכם ושלא ניתן לנצל את יתרתו בשל פגות תוקף.</t>
    </r>
  </si>
  <si>
    <r>
      <rPr>
        <b/>
        <sz val="11"/>
        <color theme="1"/>
        <rFont val="Arial"/>
        <family val="2"/>
        <scheme val="minor"/>
      </rPr>
      <t>החזר בגין יתרה רגילה</t>
    </r>
    <r>
      <rPr>
        <sz val="11"/>
        <color theme="1"/>
        <rFont val="Arial"/>
        <family val="2"/>
        <scheme val="minor"/>
      </rPr>
      <t xml:space="preserve"> בעבור חוזה הנמצא על גבי הכרטיס החכם, על פי בחירת הנוסע.</t>
    </r>
  </si>
  <si>
    <r>
      <rPr>
        <b/>
        <sz val="11"/>
        <color theme="1"/>
        <rFont val="Arial"/>
        <family val="2"/>
        <scheme val="minor"/>
      </rPr>
      <t>החזר בגין טעות טעינה</t>
    </r>
    <r>
      <rPr>
        <sz val="11"/>
        <color theme="1"/>
        <rFont val="Arial"/>
        <family val="2"/>
        <scheme val="minor"/>
      </rPr>
      <t xml:space="preserve"> בעבור חוזה הנמצא על גבי הכרטיס החכם, אשר נטען בשוגג.</t>
    </r>
  </si>
  <si>
    <r>
      <rPr>
        <b/>
        <sz val="11"/>
        <color theme="1"/>
        <rFont val="Arial"/>
        <family val="2"/>
        <scheme val="minor"/>
      </rPr>
      <t>החזר בגין טעות תיקוף</t>
    </r>
    <r>
      <rPr>
        <sz val="11"/>
        <color theme="1"/>
        <rFont val="Arial"/>
        <family val="2"/>
        <scheme val="minor"/>
      </rPr>
      <t xml:space="preserve"> בעבור תיקוף שבוצע על חוזה הנמצא על גבי הכרטיס החכם, אשר נטען בשוגג.</t>
    </r>
  </si>
  <si>
    <r>
      <rPr>
        <b/>
        <sz val="11"/>
        <color theme="1"/>
        <rFont val="Arial"/>
        <family val="2"/>
        <scheme val="minor"/>
      </rPr>
      <t>אירוע נכנס: תנועות כספיות</t>
    </r>
    <r>
      <rPr>
        <sz val="11"/>
        <color theme="1"/>
        <rFont val="Arial"/>
        <family val="2"/>
        <scheme val="minor"/>
      </rPr>
      <t xml:space="preserve"> – מפעיל המַמָּ"שׁ יעביר מידי יום את כל התנועות הכספיות שבוצעו מול הנוסעים</t>
    </r>
  </si>
  <si>
    <r>
      <rPr>
        <b/>
        <sz val="11"/>
        <color theme="1"/>
        <rFont val="Arial"/>
        <family val="2"/>
        <scheme val="minor"/>
      </rPr>
      <t>החלפת מזהה חכם</t>
    </r>
    <r>
      <rPr>
        <sz val="11"/>
        <color theme="1"/>
        <rFont val="Arial"/>
        <family val="2"/>
        <scheme val="minor"/>
      </rPr>
      <t xml:space="preserve"> המשויך לחשבון המרוחק תבוצע ע"י מפעיל המַמָּ"שׁ רק לאחר הנפקת כרטיס רב-קו Calypso חלופי ודיווח הכרטיס החכם המוחלף לרשימה השחורה. מפעיל המַמָּ"שׁ יבצע </t>
    </r>
    <r>
      <rPr>
        <b/>
        <sz val="11"/>
        <color theme="1"/>
        <rFont val="Arial"/>
        <family val="2"/>
        <scheme val="minor"/>
      </rPr>
      <t>שחזור</t>
    </r>
    <r>
      <rPr>
        <sz val="11"/>
        <color theme="1"/>
        <rFont val="Arial"/>
        <family val="2"/>
        <scheme val="minor"/>
      </rPr>
      <t xml:space="preserve"> תמונת מצב הנתונים מהחשבון המרוחק לכרטיס החכם החלופי.</t>
    </r>
  </si>
  <si>
    <t>אימות ביצוע הפעילות בתחבורה הציבורית אל מול ערוצי בקרה חיצוניים.</t>
  </si>
  <si>
    <t>גיוון ערוצי השירות ואמצעי הכרטוס העומדים לרשות הנוסעים לצריכת שירותי תחבורה ציבורית.</t>
  </si>
  <si>
    <r>
      <t xml:space="preserve">ראו </t>
    </r>
    <r>
      <rPr>
        <b/>
        <sz val="11"/>
        <color theme="4"/>
        <rFont val="Arial"/>
        <family val="2"/>
        <scheme val="minor"/>
      </rPr>
      <t>הגדרות בנושא כרטוס חכם</t>
    </r>
    <r>
      <rPr>
        <sz val="11"/>
        <rFont val="Arial"/>
        <family val="2"/>
        <scheme val="minor"/>
      </rPr>
      <t>.
ההגדרות להלן מתווספות ו/או מרחיבות את ההגדרות בנוהל לעיל.</t>
    </r>
  </si>
  <si>
    <r>
      <t>חשבון מרוחק מקבץ</t>
    </r>
    <r>
      <rPr>
        <sz val="11"/>
        <color theme="1"/>
        <rFont val="Arial"/>
        <family val="2"/>
        <scheme val="minor"/>
      </rPr>
      <t xml:space="preserve"> – </t>
    </r>
    <r>
      <rPr>
        <u/>
        <sz val="11"/>
        <color theme="1"/>
        <rFont val="Arial"/>
        <family val="2"/>
        <scheme val="minor"/>
      </rPr>
      <t>מימוש פרטי</t>
    </r>
    <r>
      <rPr>
        <sz val="11"/>
        <color theme="1"/>
        <rFont val="Arial"/>
        <family val="2"/>
        <scheme val="minor"/>
      </rPr>
      <t xml:space="preserve"> העשוי להיות מוצע ע"י מפעיל המַמָּ"שׁ לגורמים שונים כגון בתי אב או מוסדות. לחשבון המרוחק המקבץ ישויכו חשבונות מרוחקים של נוסעים. מפעיל המַמָּ"שׁ עשוי להציע שירותים כגון חיוב גורם משלם אחד, חשבונית מס מרכזת, דוחות מרכזים וכד'.</t>
    </r>
  </si>
  <si>
    <t>4.32</t>
  </si>
  <si>
    <r>
      <t xml:space="preserve">פוליגון תחנה </t>
    </r>
    <r>
      <rPr>
        <sz val="11"/>
        <color theme="1"/>
        <rFont val="Arial"/>
        <family val="2"/>
        <scheme val="minor"/>
      </rPr>
      <t>– מצולע המייצג מתחם גיאוגרפי של תחנה סגורה עם שערי גישה.</t>
    </r>
  </si>
  <si>
    <t xml:space="preserve">
</t>
  </si>
  <si>
    <t>4.33</t>
  </si>
  <si>
    <t>4.34</t>
  </si>
  <si>
    <r>
      <rPr>
        <b/>
        <sz val="11"/>
        <rFont val="Arial"/>
        <family val="2"/>
        <scheme val="minor"/>
      </rPr>
      <t>אמצעי תיקוף</t>
    </r>
    <r>
      <rPr>
        <sz val="11"/>
        <rFont val="Arial"/>
        <family val="2"/>
        <scheme val="minor"/>
      </rPr>
      <t xml:space="preserve"> - ראו </t>
    </r>
    <r>
      <rPr>
        <b/>
        <sz val="11"/>
        <color theme="8"/>
        <rFont val="Arial"/>
        <family val="2"/>
        <scheme val="minor"/>
      </rPr>
      <t>הנחיות למימוש תיקוף בתחבורה הציבורית</t>
    </r>
    <r>
      <rPr>
        <sz val="11"/>
        <rFont val="Arial"/>
        <family val="2"/>
        <scheme val="minor"/>
      </rPr>
      <t xml:space="preserve"> בקישור https://www.gov.il/he/departments/general/guidelines_for_the_implementation_of_means_of_validation_in_public_transportation</t>
    </r>
  </si>
  <si>
    <t>4.35</t>
  </si>
  <si>
    <t>4.36</t>
  </si>
  <si>
    <r>
      <t>מזהה חכם</t>
    </r>
    <r>
      <rPr>
        <sz val="11"/>
        <color theme="1"/>
        <rFont val="Arial"/>
        <family val="2"/>
        <scheme val="minor"/>
      </rPr>
      <t xml:space="preserve"> – אמצעי מוחשי (פיזי) הנמצא ברשות הנוסע, הפועל על-פי מפרטי הכרטוס החכם וההנחיות, ומשמש לזיהוי הנוסע ולזיהוי זכויות הנסיעה שברשותו. דוגמאות למימוש מזהים חכמים הינם: כרטיס חכם בתקן Calypso, יישומון בטלפון סלולארי, QR Code, כרטיס חיוב EMV.</t>
    </r>
    <r>
      <rPr>
        <b/>
        <sz val="11"/>
        <color theme="1"/>
        <rFont val="Arial"/>
        <family val="2"/>
        <scheme val="minor"/>
      </rPr>
      <t xml:space="preserve">
</t>
    </r>
    <r>
      <rPr>
        <sz val="11"/>
        <color theme="1"/>
        <rFont val="Arial"/>
        <family val="2"/>
        <scheme val="minor"/>
      </rPr>
      <t>לצורך ההמחשה, ניתן להקביל זאת בעולם הבנקאות לכרטיס כספומט, כרטיס אשראי או ליישומון סלולארי המאפשרים את זיהוי הלקוח הצורך שירותים פיננסיים בחשבון בנק.</t>
    </r>
  </si>
  <si>
    <r>
      <t>המרת יתרות חוזים</t>
    </r>
    <r>
      <rPr>
        <sz val="11"/>
        <color theme="1"/>
        <rFont val="Arial"/>
        <family val="2"/>
        <scheme val="minor"/>
      </rPr>
      <t xml:space="preserve"> – מפעיל תָּמָ"ר ומפעיל מַמָּ"שׁ יבצעו המרה של יתרת חוזה ממזהה חכם קב-קו Calypso לערך נקוב ב-₪.
תוצאת ההמרה תנתן בחזרה לנוסע באופן המוגדר בנהלי הכרטוס החכם.</t>
    </r>
  </si>
  <si>
    <r>
      <t xml:space="preserve">אסימון חשבון מרוחק </t>
    </r>
    <r>
      <rPr>
        <sz val="11"/>
        <color theme="1"/>
        <rFont val="Arial"/>
        <family val="2"/>
        <scheme val="minor"/>
      </rPr>
      <t xml:space="preserve">– מספר חד-ערכי המייצג מספר חשבון מרוחק, אשר עשוי להיות משויך למזהה חכם </t>
    </r>
    <r>
      <rPr>
        <u/>
        <sz val="11"/>
        <color theme="1"/>
        <rFont val="Arial"/>
        <family val="2"/>
        <scheme val="minor"/>
      </rPr>
      <t>מכל סוג</t>
    </r>
    <r>
      <rPr>
        <sz val="11"/>
        <color theme="1"/>
        <rFont val="Arial"/>
        <family val="2"/>
        <scheme val="minor"/>
      </rPr>
      <t xml:space="preserve">. מספר זה משמש לזיהוי הנוסע. בנוהל </t>
    </r>
    <r>
      <rPr>
        <b/>
        <sz val="11"/>
        <color theme="8"/>
        <rFont val="Arial"/>
        <family val="2"/>
        <scheme val="minor"/>
      </rPr>
      <t>העברת תנועות במערכת</t>
    </r>
    <r>
      <rPr>
        <sz val="11"/>
        <color theme="1"/>
        <rFont val="Arial"/>
        <family val="2"/>
        <scheme val="minor"/>
      </rPr>
      <t xml:space="preserve"> מוקצה שדה באורך 20 בתים לייצוג דצימלי של מספר הכרטיס החכם בתקן Calypso. לצרכי תאימות, שדה זה משמש גם עבור ייצוג מזהים חכמים מסוגים אחרים, כאשר יכולת ההבחנה בין כל סוגי המזהים החכמים תמומש באמצעות הקצאת אסימון לחשבון מרוחק. האסימון נמצא בטווח הערכים הדצימליים שמעל המספר 18,446,744,073,709,551,616 ועד 99,999,999,999,999,999,999.</t>
    </r>
  </si>
  <si>
    <r>
      <t xml:space="preserve">אסימון מקוצר לחשבון מרוחק </t>
    </r>
    <r>
      <rPr>
        <sz val="11"/>
        <color theme="1"/>
        <rFont val="Arial"/>
        <family val="2"/>
        <scheme val="minor"/>
      </rPr>
      <t>– מספר חד-ערכי לייצוג מספר חשבון מרוחק, אשר ישמש כמזהה בתנועות כספיות. המספר יכיל עד 9 ספרות ויצורף לתנועות כספיות. לדוגמא, יאוחסן בשדה "Z" בטרנזקציות בכרטיסי חיוב, על מנת שיהיה ניתן לעקוב אחר התנועה העוברת דרך כל הגורמים המעורבים בהשלמת החיוב (מפעיל תָּמָ"ר או מפעיל מַמָּ"שׁ, שער תשלומים, שב"א, חברת האשראי).</t>
    </r>
    <r>
      <rPr>
        <b/>
        <sz val="11"/>
        <color theme="1"/>
        <rFont val="Arial"/>
        <family val="2"/>
        <scheme val="minor"/>
      </rPr>
      <t xml:space="preserve"> </t>
    </r>
    <r>
      <rPr>
        <sz val="11"/>
        <color theme="1"/>
        <rFont val="Arial"/>
        <family val="2"/>
        <scheme val="minor"/>
      </rPr>
      <t>דוגמא נוספת, יאוחסן בשדה HolderIdNumber בסביבה של מזהה חכם מסוג רב-קו Calypso.</t>
    </r>
  </si>
  <si>
    <r>
      <t xml:space="preserve">הקצאת אסימון למספר חשבון מרוחק </t>
    </r>
    <r>
      <rPr>
        <sz val="11"/>
        <color theme="1"/>
        <rFont val="Arial"/>
        <family val="2"/>
        <scheme val="minor"/>
      </rPr>
      <t>– מוקצה למפעיל תָּמָ"ר או מפעיל מַמָּ"שׁ על ידי הרשות באמצעות השַׁמָּ"שׁ. מפעיל זה מעביר סוג מזהה חכם ומספר חד-ערכי פנימי אצלו המייצג את החשבון המרוחק של הנוסע ומקבל בתמורה אסימון חד-חד-ערכי המייצג את מספר החשבון המרוחק בענף כולו וכן אסימון מקוצר לשימוש כמזהה בתנועות כספיות. בנוסף, כאשר משויך לחשבון המרוחק מזהה חכם מסוג רב-קו Calypso או כרטיס חיוב EMV, יעביר מפעיל זה גם את מספר הכרטיס או מספר חליפי המייצג את הכרטיס, בכדי שיהיה ניתן לייחס לחשבון המרוחק תנועות אשר מקורן במערכות הכרטוס של מפעילי התח"צ.</t>
    </r>
  </si>
  <si>
    <r>
      <t>אמצעי תשלום</t>
    </r>
    <r>
      <rPr>
        <sz val="11"/>
        <color theme="1"/>
        <rFont val="Arial"/>
        <family val="2"/>
        <scheme val="minor"/>
      </rPr>
      <t xml:space="preserve"> – מפעיל תָּמָ"ר יתמוך באמצעי תשלום מסוג כרטיס חיוב של מנפיקים בישראל/בחו"ל כגון כרטיס אשראי (Credit), כרטיס חיוב מיידי (Debit), כרטיס נטען (Prepaid) (להלן </t>
    </r>
    <r>
      <rPr>
        <b/>
        <sz val="11"/>
        <color theme="1"/>
        <rFont val="Arial"/>
        <family val="2"/>
        <scheme val="minor"/>
      </rPr>
      <t>אשראי</t>
    </r>
    <r>
      <rPr>
        <sz val="11"/>
        <color theme="1"/>
        <rFont val="Arial"/>
        <family val="2"/>
        <scheme val="minor"/>
      </rPr>
      <t xml:space="preserve">) </t>
    </r>
    <r>
      <rPr>
        <u/>
        <sz val="11"/>
        <color theme="1"/>
        <rFont val="Arial"/>
        <family val="2"/>
        <scheme val="minor"/>
      </rPr>
      <t>וגם</t>
    </r>
    <r>
      <rPr>
        <sz val="11"/>
        <color theme="1"/>
        <rFont val="Arial"/>
        <family val="2"/>
        <scheme val="minor"/>
      </rPr>
      <t xml:space="preserve"> הרשאה לחיוב חשבון בנק (להלן </t>
    </r>
    <r>
      <rPr>
        <b/>
        <sz val="11"/>
        <color theme="1"/>
        <rFont val="Arial"/>
        <family val="2"/>
        <scheme val="minor"/>
      </rPr>
      <t>הו"ק</t>
    </r>
    <r>
      <rPr>
        <sz val="11"/>
        <color theme="1"/>
        <rFont val="Arial"/>
        <family val="2"/>
        <scheme val="minor"/>
      </rPr>
      <t xml:space="preserve">).
מפעיל מַמָּ"שׁ יתמוך בנוסף </t>
    </r>
    <r>
      <rPr>
        <u/>
        <sz val="11"/>
        <color theme="1"/>
        <rFont val="Arial"/>
        <family val="2"/>
        <scheme val="minor"/>
      </rPr>
      <t>גם</t>
    </r>
    <r>
      <rPr>
        <sz val="11"/>
        <color theme="1"/>
        <rFont val="Arial"/>
        <family val="2"/>
        <scheme val="minor"/>
      </rPr>
      <t xml:space="preserve"> באמצעי תשלום מסוג שטרות ומעות ישראלים (להלן </t>
    </r>
    <r>
      <rPr>
        <b/>
        <sz val="11"/>
        <color theme="1"/>
        <rFont val="Arial"/>
        <family val="2"/>
        <scheme val="minor"/>
      </rPr>
      <t>מזומן</t>
    </r>
    <r>
      <rPr>
        <sz val="11"/>
        <color theme="1"/>
        <rFont val="Arial"/>
        <family val="2"/>
        <scheme val="minor"/>
      </rPr>
      <t>).
התקבולים יועברו במלואם לחשבון של הרשות.</t>
    </r>
  </si>
  <si>
    <t xml:space="preserve">מעבדה
</t>
  </si>
  <si>
    <r>
      <t xml:space="preserve">ראו </t>
    </r>
    <r>
      <rPr>
        <b/>
        <sz val="11"/>
        <color theme="8"/>
        <rFont val="Arial"/>
        <family val="2"/>
        <scheme val="minor"/>
      </rPr>
      <t>אוגדן נהלי כרטוס חכם</t>
    </r>
    <r>
      <rPr>
        <sz val="11"/>
        <color theme="1"/>
        <rFont val="Arial"/>
        <family val="2"/>
        <charset val="177"/>
        <scheme val="minor"/>
      </rPr>
      <t xml:space="preserve">, בכפוף להתאמות המתבקשות מאופי מתן חלק מהשירותים מרחוק ומסוגי המזהים החכמים הנתמכים.
ראו מסמכים:
</t>
    </r>
    <r>
      <rPr>
        <b/>
        <sz val="11"/>
        <color theme="8"/>
        <rFont val="Arial"/>
        <family val="2"/>
        <scheme val="minor"/>
      </rPr>
      <t>הנחיות למימוש תיקוף בתחבורה הציבורית
הנחיות למפעילי התחבורה הציבורית למימוש כרטוס מָחָ"ר
הנחיות למפעילי תחבורה ציבורית מבוססת חשבון מרוחק למימוש כרטוס מָחָ"ר</t>
    </r>
  </si>
  <si>
    <t>5.4.1</t>
  </si>
  <si>
    <t>5.4.2</t>
  </si>
  <si>
    <t>5.4.3</t>
  </si>
  <si>
    <t>5.4.4</t>
  </si>
  <si>
    <t>5.4.5</t>
  </si>
  <si>
    <t>5.4.6</t>
  </si>
  <si>
    <t>5.4.7</t>
  </si>
  <si>
    <t>5.4.8</t>
  </si>
  <si>
    <t>5.4.9</t>
  </si>
  <si>
    <t>5.4.10</t>
  </si>
  <si>
    <t>5.4.11</t>
  </si>
  <si>
    <t>5.4.12</t>
  </si>
  <si>
    <t>5.4.13</t>
  </si>
  <si>
    <t>5.4.14</t>
  </si>
  <si>
    <t>5.4.15</t>
  </si>
  <si>
    <t>5.4.16</t>
  </si>
  <si>
    <t>5.4.17</t>
  </si>
  <si>
    <r>
      <rPr>
        <b/>
        <sz val="11"/>
        <color theme="1"/>
        <rFont val="Arial"/>
        <family val="2"/>
        <scheme val="minor"/>
      </rPr>
      <t>שַׁמָּ"שׁ</t>
    </r>
    <r>
      <rPr>
        <sz val="11"/>
        <color theme="1"/>
        <rFont val="Arial"/>
        <family val="2"/>
        <charset val="177"/>
        <scheme val="minor"/>
      </rPr>
      <t xml:space="preserve">
העברת שדרים מהמפעיל לרשות תעשה בכל עת.</t>
    </r>
  </si>
  <si>
    <r>
      <rPr>
        <b/>
        <sz val="11"/>
        <color theme="1"/>
        <rFont val="Arial"/>
        <family val="2"/>
        <scheme val="minor"/>
      </rPr>
      <t>עבור השַׁמָּ"שׁ בלבד:</t>
    </r>
    <r>
      <rPr>
        <sz val="11"/>
        <color theme="1"/>
        <rFont val="Arial"/>
        <family val="2"/>
        <charset val="177"/>
        <scheme val="minor"/>
      </rPr>
      <t xml:space="preserve">
מסירת עד 75 שדרים בתוך 1 שנייה מכל מפעיל.
הרשות תתמוך בקבלת עד 200 שדרים בתוך 1 שנייה מכל המפעילים יחד.</t>
    </r>
  </si>
  <si>
    <t>5.7.3</t>
  </si>
  <si>
    <t>5.7.4</t>
  </si>
  <si>
    <t>5.7.5</t>
  </si>
  <si>
    <t>5.7.6</t>
  </si>
  <si>
    <t>5.11.1</t>
  </si>
  <si>
    <t>5.11.2</t>
  </si>
  <si>
    <t>5.11.3</t>
  </si>
  <si>
    <t>5.11.4</t>
  </si>
  <si>
    <r>
      <rPr>
        <b/>
        <sz val="11"/>
        <color theme="1"/>
        <rFont val="Arial"/>
        <family val="2"/>
        <scheme val="minor"/>
      </rPr>
      <t>תקשורת הנתונים</t>
    </r>
    <r>
      <rPr>
        <sz val="11"/>
        <color theme="1"/>
        <rFont val="Arial"/>
        <family val="2"/>
        <charset val="177"/>
        <scheme val="minor"/>
      </rPr>
      <t xml:space="preserve"> להעברת המידע בין המשרד האחורי של מפעיל לרשות ובחזרה עשויה להתבצע באופנים הבאים, בהתאם למימוש שיוגדר על ידי הרשות:
</t>
    </r>
    <r>
      <rPr>
        <b/>
        <sz val="11"/>
        <color theme="1"/>
        <rFont val="Arial"/>
        <family val="2"/>
        <scheme val="minor"/>
      </rPr>
      <t>אצווה</t>
    </r>
    <r>
      <rPr>
        <sz val="11"/>
        <color theme="1"/>
        <rFont val="Arial"/>
        <family val="2"/>
        <charset val="177"/>
        <scheme val="minor"/>
      </rPr>
      <t xml:space="preserve">
• קבצי תנועות באמצעות כספת ייעודית של מערכת הדיווחים.
• קבצי דיווח באמצעות כספת ייעודית של מערכת הדיווחים.
• תנועות חיוב וזיכוי באמצעות מס"ב (מרכז סליקה בנקאי בע"מ) או זה"ב (זיכויים והעברות בזמן אמת של בנק ישראל).
</t>
    </r>
    <r>
      <rPr>
        <b/>
        <sz val="11"/>
        <color theme="1"/>
        <rFont val="Arial"/>
        <family val="2"/>
        <scheme val="minor"/>
      </rPr>
      <t>מקוון</t>
    </r>
    <r>
      <rPr>
        <sz val="11"/>
        <color theme="1"/>
        <rFont val="Arial"/>
        <family val="2"/>
        <charset val="177"/>
        <scheme val="minor"/>
      </rPr>
      <t xml:space="preserve">
• שדרים באמצעות שרת תקשורת של השַׁמָּ"שׁ.
• תנועות חיוב וזיכוי באמצעות שער תשלומים (Payment Gateway) של הרשות.</t>
    </r>
  </si>
  <si>
    <r>
      <rPr>
        <b/>
        <sz val="11"/>
        <color theme="1"/>
        <rFont val="Arial"/>
        <family val="2"/>
        <scheme val="minor"/>
      </rPr>
      <t xml:space="preserve">שיוך אמצעי תשלום </t>
    </r>
    <r>
      <rPr>
        <sz val="11"/>
        <color theme="1"/>
        <rFont val="Arial"/>
        <family val="2"/>
        <scheme val="minor"/>
      </rPr>
      <t>לחשבון המרוחק יבוצע על פי בחירת הנוסע מתוך שלושת האפשרויות הנתמכות ע"י מפעיל המַמָּ"שׁ, דהיינו מזומן או אשראי או הו"ק. מיד בתום שיוך אמצעי התשלום, מפעיל המַמָּ"שׁ יוודא את קיומו ותקינותו.</t>
    </r>
  </si>
  <si>
    <r>
      <rPr>
        <b/>
        <sz val="11"/>
        <color theme="1"/>
        <rFont val="Arial"/>
        <family val="2"/>
        <scheme val="minor"/>
      </rPr>
      <t>חיוב של אמצעי התשלום</t>
    </r>
    <r>
      <rPr>
        <sz val="11"/>
        <color theme="1"/>
        <rFont val="Arial"/>
        <family val="2"/>
        <scheme val="minor"/>
      </rPr>
      <t xml:space="preserve"> הינו תהליך שמפעיל המַמָּ"שׁ מבצע בחשבון המרוחק של הנוסע, לפני מתן השירות לנוסע בפועל (Pre paid).</t>
    </r>
  </si>
  <si>
    <r>
      <rPr>
        <b/>
        <sz val="11"/>
        <color theme="1"/>
        <rFont val="Arial"/>
        <family val="2"/>
        <scheme val="minor"/>
      </rPr>
      <t>שירות ללקוחות</t>
    </r>
    <r>
      <rPr>
        <sz val="11"/>
        <color theme="1"/>
        <rFont val="Arial"/>
        <family val="2"/>
        <scheme val="minor"/>
      </rPr>
      <t xml:space="preserve"> יינתן ע"י מפעיל המַמָּ"שׁ באמצעות מספר ערוצי פניה, על פי בחירת הנוסע: עמדות מאויישות הממותגות </t>
    </r>
    <r>
      <rPr>
        <b/>
        <sz val="11"/>
        <color theme="8"/>
        <rFont val="Arial"/>
        <family val="2"/>
        <scheme val="minor"/>
      </rPr>
      <t>על הקו</t>
    </r>
    <r>
      <rPr>
        <sz val="11"/>
        <color theme="1"/>
        <rFont val="Arial"/>
        <family val="2"/>
        <scheme val="minor"/>
      </rPr>
      <t>, אוטומטים בשירות עצמי, יישומונים סלולאריים, אתרי אינטרנט וטלפון. שירות הלקוחות יאפשר לנוסע לקבל תמיכה טכנית בתפעול החשבון המרוחק ו/או המזהה החכם מסוג רב-קו Calypso, פתיחת תלונה הקשורה בקבלת השירות, פתיחת ערעור על אופן ביצוע ההתחשבנות הכספית ו/או על חיוב, בקשה להפקת דוחות ובקשה לקבלת מסמך אחר כהגדרתו ברשות המיסים. בנוסף, מפעיל המַמָּ"שׁ יעביר לרשות תנועות כספיות בעבור כל החשבונות שבהם סיפק שירות.</t>
    </r>
  </si>
  <si>
    <r>
      <t xml:space="preserve">מערכת הכרטוס החכם הינה מערכת טכנולוגית מורכבת, הדורשת קיום בדיקות קבלה וקיום בדיקות אינטגרציה במעבדה, ברכב ובתחנות. הבדיקות יכללו את כל רכיבי המערכת, לרבות המשרד האחורי של המפעיל, מכשירי טעינה, אמצעי תיקוף, עמדות הפרסונליזציה, יחידות המבקר, שערי התחנות, התממשקות למערכת הדיווחים והשַׁמָּ"שׁ של הרשות, העמדות מאויישות הממותגות </t>
    </r>
    <r>
      <rPr>
        <b/>
        <sz val="11"/>
        <color theme="8"/>
        <rFont val="Arial"/>
        <family val="2"/>
        <scheme val="minor"/>
      </rPr>
      <t>על הקו</t>
    </r>
    <r>
      <rPr>
        <sz val="11"/>
        <color theme="1"/>
        <rFont val="Arial"/>
        <family val="2"/>
        <charset val="177"/>
        <scheme val="minor"/>
      </rPr>
      <t>, האוטומטים בשירות עצמי, אתרי האינטרנט והיישומונים הסלולאריים לניהול החשבונות המרוחקים ולמתן שירות ללקוחות, היישומונים הסלולאריים המשמשים כמזהים חכמים וכן שירות הלקוחות הטלפוני.</t>
    </r>
  </si>
  <si>
    <t xml:space="preserve">יישום ההנחיה יהיה על פי לוח הזמנים המפורט בטבלה, כאשר T הינו מועד ההנחיה 
ו- D הינו המועד שיקבע על ידי הרשות להפעלה בייצור. הקדמה כפופה להסכמת הרשות.
</t>
  </si>
  <si>
    <r>
      <rPr>
        <u/>
        <sz val="11"/>
        <color theme="1"/>
        <rFont val="Arial"/>
        <family val="2"/>
        <scheme val="minor"/>
      </rPr>
      <t xml:space="preserve">שלב________________
</t>
    </r>
    <r>
      <rPr>
        <sz val="11"/>
        <color theme="1"/>
        <rFont val="Arial"/>
        <family val="2"/>
        <charset val="177"/>
        <scheme val="minor"/>
      </rPr>
      <t xml:space="preserve">
סיום ההליך התחרותי והתקשרות עם ספקים
תחילת בדיקות אינטגרציה וקבלה
הפעלה בייצור</t>
    </r>
  </si>
  <si>
    <r>
      <rPr>
        <u/>
        <sz val="11"/>
        <color theme="1"/>
        <rFont val="Arial"/>
        <family val="2"/>
        <scheme val="minor"/>
      </rPr>
      <t xml:space="preserve">פירוט__________________________
</t>
    </r>
    <r>
      <rPr>
        <sz val="11"/>
        <color theme="1"/>
        <rFont val="Arial"/>
        <family val="2"/>
        <charset val="177"/>
        <scheme val="minor"/>
      </rPr>
      <t xml:space="preserve">
כמפורט בסעיף ‎7.1 לעיל
כמפורט בסעיף ‎6.1 ו-‎6.2 לעיל
כמפורט בסעיף ‎6.2 לעיל</t>
    </r>
  </si>
  <si>
    <r>
      <t xml:space="preserve">מַמָּ"שׁ </t>
    </r>
    <r>
      <rPr>
        <sz val="11"/>
        <color theme="1"/>
        <rFont val="Arial"/>
        <family val="2"/>
        <scheme val="minor"/>
      </rPr>
      <t xml:space="preserve">– </t>
    </r>
    <r>
      <rPr>
        <b/>
        <sz val="11"/>
        <color theme="1"/>
        <rFont val="Arial"/>
        <family val="2"/>
        <scheme val="minor"/>
      </rPr>
      <t>מ</t>
    </r>
    <r>
      <rPr>
        <sz val="11"/>
        <color theme="1"/>
        <rFont val="Arial"/>
        <family val="2"/>
        <scheme val="minor"/>
      </rPr>
      <t>סלקות ו</t>
    </r>
    <r>
      <rPr>
        <b/>
        <sz val="11"/>
        <color theme="1"/>
        <rFont val="Arial"/>
        <family val="2"/>
        <scheme val="minor"/>
      </rPr>
      <t>מ</t>
    </r>
    <r>
      <rPr>
        <sz val="11"/>
        <color theme="1"/>
        <rFont val="Arial"/>
        <family val="2"/>
        <scheme val="minor"/>
      </rPr>
      <t xml:space="preserve">רכזי </t>
    </r>
    <r>
      <rPr>
        <b/>
        <sz val="11"/>
        <color theme="1"/>
        <rFont val="Arial"/>
        <family val="2"/>
        <scheme val="minor"/>
      </rPr>
      <t>ש</t>
    </r>
    <r>
      <rPr>
        <sz val="11"/>
        <color theme="1"/>
        <rFont val="Arial"/>
        <family val="2"/>
        <scheme val="minor"/>
      </rPr>
      <t xml:space="preserve">ירות המספקים לנוסע בתחבורה הציבורית אוסף של שירותים, חלקם בתשלום, באמצעות עמדות מאויישות הממותגות </t>
    </r>
    <r>
      <rPr>
        <b/>
        <sz val="11"/>
        <color theme="4"/>
        <rFont val="Arial"/>
        <family val="2"/>
        <scheme val="minor"/>
      </rPr>
      <t>על הקו</t>
    </r>
    <r>
      <rPr>
        <sz val="11"/>
        <color theme="1"/>
        <rFont val="Arial"/>
        <family val="2"/>
        <scheme val="minor"/>
      </rPr>
      <t>, אוטומטים בשירות עצמי, יישומונים סלולאריים, אתרי אינטרנט וטלפון.</t>
    </r>
  </si>
  <si>
    <t>מתן שירותים לנוסעים מחזיקי מזהה חכם רב-קו Calypso באמצעות עמדות מאויישות ממותגות "על-הקו", אוטומטים לשימוש עצמי, אתר אינטרנט, יישומון סלולארי וטלפון.</t>
  </si>
  <si>
    <r>
      <t xml:space="preserve">מפעיל תח"צ </t>
    </r>
    <r>
      <rPr>
        <sz val="11"/>
        <color theme="1"/>
        <rFont val="Arial"/>
        <family val="2"/>
        <scheme val="minor"/>
      </rPr>
      <t>– גוף בעל רישיון מפעיל ממשרד התחבורה, המעניק שרותי הסעת נוסעים ב</t>
    </r>
    <r>
      <rPr>
        <b/>
        <sz val="11"/>
        <color theme="1"/>
        <rFont val="Arial"/>
        <family val="2"/>
        <scheme val="minor"/>
      </rPr>
      <t>תח</t>
    </r>
    <r>
      <rPr>
        <sz val="11"/>
        <color theme="1"/>
        <rFont val="Arial"/>
        <family val="2"/>
        <scheme val="minor"/>
      </rPr>
      <t>בורה ה</t>
    </r>
    <r>
      <rPr>
        <b/>
        <sz val="11"/>
        <color theme="1"/>
        <rFont val="Arial"/>
        <family val="2"/>
        <scheme val="minor"/>
      </rPr>
      <t>צ</t>
    </r>
    <r>
      <rPr>
        <sz val="11"/>
        <color theme="1"/>
        <rFont val="Arial"/>
        <family val="2"/>
        <scheme val="minor"/>
      </rPr>
      <t xml:space="preserve">יבורית (להלן </t>
    </r>
    <r>
      <rPr>
        <b/>
        <sz val="11"/>
        <color theme="1"/>
        <rFont val="Arial"/>
        <family val="2"/>
        <scheme val="minor"/>
      </rPr>
      <t>תח"צ</t>
    </r>
    <r>
      <rPr>
        <sz val="11"/>
        <color theme="1"/>
        <rFont val="Arial"/>
        <family val="2"/>
        <scheme val="minor"/>
      </rPr>
      <t>).</t>
    </r>
  </si>
  <si>
    <r>
      <t>מפעיל תָּמָ"ר</t>
    </r>
    <r>
      <rPr>
        <sz val="11"/>
        <color theme="1"/>
        <rFont val="Arial"/>
        <family val="2"/>
        <scheme val="minor"/>
      </rPr>
      <t xml:space="preserve"> – גוף בעל היתר הפעלה ממשרד התחבורה, המעניק מגוון שירותים לנוסעים ב</t>
    </r>
    <r>
      <rPr>
        <b/>
        <sz val="11"/>
        <color theme="1"/>
        <rFont val="Arial"/>
        <family val="2"/>
        <scheme val="minor"/>
      </rPr>
      <t>ת</t>
    </r>
    <r>
      <rPr>
        <sz val="11"/>
        <color theme="1"/>
        <rFont val="Arial"/>
        <family val="2"/>
        <scheme val="minor"/>
      </rPr>
      <t>חבורה הציבורית ה</t>
    </r>
    <r>
      <rPr>
        <b/>
        <sz val="11"/>
        <color theme="1"/>
        <rFont val="Arial"/>
        <family val="2"/>
        <scheme val="minor"/>
      </rPr>
      <t>מ</t>
    </r>
    <r>
      <rPr>
        <sz val="11"/>
        <color theme="1"/>
        <rFont val="Arial"/>
        <family val="2"/>
        <scheme val="minor"/>
      </rPr>
      <t>בוססים על חשבון מ</t>
    </r>
    <r>
      <rPr>
        <b/>
        <sz val="11"/>
        <color theme="1"/>
        <rFont val="Arial"/>
        <family val="2"/>
        <scheme val="minor"/>
      </rPr>
      <t>ר</t>
    </r>
    <r>
      <rPr>
        <sz val="11"/>
        <color theme="1"/>
        <rFont val="Arial"/>
        <family val="2"/>
        <scheme val="minor"/>
      </rPr>
      <t xml:space="preserve">וחק (להלן </t>
    </r>
    <r>
      <rPr>
        <b/>
        <sz val="11"/>
        <color theme="1"/>
        <rFont val="Arial"/>
        <family val="2"/>
        <scheme val="minor"/>
      </rPr>
      <t>תָּמָ"ר</t>
    </r>
    <r>
      <rPr>
        <sz val="11"/>
        <color theme="1"/>
        <rFont val="Arial"/>
        <family val="2"/>
        <scheme val="minor"/>
      </rPr>
      <t>).</t>
    </r>
  </si>
  <si>
    <r>
      <t>מפעיל מַמָּ"שׁ</t>
    </r>
    <r>
      <rPr>
        <sz val="11"/>
        <color theme="1"/>
        <rFont val="Arial"/>
        <family val="2"/>
        <scheme val="minor"/>
      </rPr>
      <t xml:space="preserve"> – גוף בעל היתר הפעלה ממשרד התחבורה, המעניק מגוון שירותי </t>
    </r>
    <r>
      <rPr>
        <b/>
        <sz val="11"/>
        <color theme="1"/>
        <rFont val="Arial"/>
        <family val="2"/>
        <scheme val="minor"/>
      </rPr>
      <t>מ</t>
    </r>
    <r>
      <rPr>
        <sz val="11"/>
        <color theme="1"/>
        <rFont val="Arial"/>
        <family val="2"/>
        <scheme val="minor"/>
      </rPr>
      <t>סלקה ו</t>
    </r>
    <r>
      <rPr>
        <b/>
        <sz val="11"/>
        <color theme="1"/>
        <rFont val="Arial"/>
        <family val="2"/>
        <scheme val="minor"/>
      </rPr>
      <t>מ</t>
    </r>
    <r>
      <rPr>
        <sz val="11"/>
        <color theme="1"/>
        <rFont val="Arial"/>
        <family val="2"/>
        <scheme val="minor"/>
      </rPr>
      <t xml:space="preserve">רכזי </t>
    </r>
    <r>
      <rPr>
        <b/>
        <sz val="11"/>
        <color theme="1"/>
        <rFont val="Arial"/>
        <family val="2"/>
        <scheme val="minor"/>
      </rPr>
      <t>ש</t>
    </r>
    <r>
      <rPr>
        <sz val="11"/>
        <color theme="1"/>
        <rFont val="Arial"/>
        <family val="2"/>
        <scheme val="minor"/>
      </rPr>
      <t xml:space="preserve">ירות (להלן </t>
    </r>
    <r>
      <rPr>
        <b/>
        <sz val="11"/>
        <color theme="1"/>
        <rFont val="Arial"/>
        <family val="2"/>
        <scheme val="minor"/>
      </rPr>
      <t>מַמָּ"שׁ</t>
    </r>
    <r>
      <rPr>
        <sz val="11"/>
        <color theme="1"/>
        <rFont val="Arial"/>
        <family val="2"/>
        <scheme val="minor"/>
      </rPr>
      <t>) לנוסעים בתחבורה הציבורית המבוססים על מזהה חכם רב-קו Calypso.</t>
    </r>
  </si>
  <si>
    <r>
      <t>מפעיל וירטואלי</t>
    </r>
    <r>
      <rPr>
        <sz val="11"/>
        <color theme="1"/>
        <rFont val="Arial"/>
        <family val="2"/>
        <scheme val="minor"/>
      </rPr>
      <t xml:space="preserve"> – גוף בעל היתר הפעלה ממשרד התחבורה, אשר אינו בעל צי רכבים (להלן </t>
    </r>
    <r>
      <rPr>
        <b/>
        <sz val="11"/>
        <color theme="1"/>
        <rFont val="Arial"/>
        <family val="2"/>
        <scheme val="minor"/>
      </rPr>
      <t>וירטואלי</t>
    </r>
    <r>
      <rPr>
        <sz val="11"/>
        <color theme="1"/>
        <rFont val="Arial"/>
        <family val="2"/>
        <scheme val="minor"/>
      </rPr>
      <t>), המעניק שירותי טעינת חוזי נסיעה לנוסעים בתחבורה הציבורית המבוססים מזהה חכם רב-קו Calypso.</t>
    </r>
  </si>
  <si>
    <t>4.37</t>
  </si>
  <si>
    <t>קבלת ומסירת כל קבצי התנועות וכל קבצי הדיווח מכל מפעיל.
הרשות תתמוך בעד 100 מפעילים שונים.</t>
  </si>
  <si>
    <r>
      <t xml:space="preserve">מפעיל </t>
    </r>
    <r>
      <rPr>
        <sz val="11"/>
        <color theme="1"/>
        <rFont val="Arial"/>
        <family val="2"/>
        <scheme val="minor"/>
      </rPr>
      <t>– מפעיל תח"צ ו/או מפעיל תָּמָ"ר ו/או מפעיל מַמָּ"שׁ ו/או מפעיל וירטואלי.</t>
    </r>
  </si>
  <si>
    <r>
      <t xml:space="preserve">נקודת גישה לנסיעה </t>
    </r>
    <r>
      <rPr>
        <sz val="11"/>
        <color theme="1"/>
        <rFont val="Arial"/>
        <family val="2"/>
        <scheme val="minor"/>
      </rPr>
      <t>– ממשק לאמצעי תיקוף, אשר מותקן ע"י מפעיל התח"צ ברכב או בתחנה פתוחה או בתחנה סגורה עם שער גישה.
במימוש מזהה חכם מסוג יישומון סלולארי יעשה שימוש בממשק QR Code עבור רכב ותחנה פתוחה ובממשק GPS עבור תחנות סגורות עם שערים.
במימוש מזהה חכם מסוג כרטיס חכם Calypso יעשה שימוש בממשק NFC בתקן Calypso.
במימוש מזהה חכם מסוג כרטיס חיוב EMV יעשה שימוש בממשק NFC בתקן EMV.</t>
    </r>
    <r>
      <rPr>
        <b/>
        <sz val="11"/>
        <color theme="1"/>
        <rFont val="Arial"/>
        <family val="2"/>
        <scheme val="minor"/>
      </rPr>
      <t xml:space="preserve">
</t>
    </r>
    <r>
      <rPr>
        <sz val="11"/>
        <color theme="1"/>
        <rFont val="Arial"/>
        <family val="2"/>
        <scheme val="minor"/>
      </rPr>
      <t xml:space="preserve">במערך תחבורה ציבורית עם תחנות פתוחות, כגון אוטובוסים ומוניות שירות, משמשת נקודת הגישה בתחילת ביצוע הנסיעה בלבד.
במערך תחבורה ציבורית עם תחנות סגורות, כגון רכבת ישראל או רכבות קלות, משמשת נקודת הגישה בתחילת ביצוע נסיעה עבור תחנת הכניסה </t>
    </r>
    <r>
      <rPr>
        <u/>
        <sz val="11"/>
        <color theme="1"/>
        <rFont val="Arial"/>
        <family val="2"/>
        <scheme val="minor"/>
      </rPr>
      <t>וגם</t>
    </r>
    <r>
      <rPr>
        <sz val="11"/>
        <color theme="1"/>
        <rFont val="Arial"/>
        <family val="2"/>
        <scheme val="minor"/>
      </rPr>
      <t xml:space="preserve"> בסיום ביצוע נסיעה עבור תחנת היציאה.
</t>
    </r>
  </si>
  <si>
    <r>
      <t xml:space="preserve">מזהה נקודת גישה לנסיעה </t>
    </r>
    <r>
      <rPr>
        <sz val="11"/>
        <color theme="1"/>
        <rFont val="Arial"/>
        <family val="2"/>
        <scheme val="minor"/>
      </rPr>
      <t>– מספר חד-ערכי אצל מפעיל התח"צ המייצג נקודת גישה לנסיעה.
מפעיל זה עשוי להחליף את מספר נקודת הגישה ברכבים לפני תחילת ביצוע הנסיעה, על פי צרכיו או על פי הנחיית הרשות.</t>
    </r>
  </si>
  <si>
    <r>
      <rPr>
        <b/>
        <sz val="11"/>
        <color theme="1"/>
        <rFont val="Arial"/>
        <family val="2"/>
        <scheme val="minor"/>
      </rPr>
      <t>מזהה חכם רב-קו Calypso</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התָּמָ"ר והוירטואלי נאסרים כל סוגי השירותים לנוסעים בנושא הנפקה (פרסונליזציה) של כרטיס אישי, חצי אנונימי.
</t>
    </r>
    <r>
      <rPr>
        <sz val="11"/>
        <color theme="1"/>
        <rFont val="Calibri"/>
        <family val="2"/>
      </rPr>
      <t>•</t>
    </r>
    <r>
      <rPr>
        <sz val="12.1"/>
        <color theme="1"/>
        <rFont val="Calibri"/>
        <family val="2"/>
      </rPr>
      <t xml:space="preserve"> </t>
    </r>
    <r>
      <rPr>
        <sz val="11"/>
        <color theme="1"/>
        <rFont val="Arial"/>
        <family val="2"/>
        <scheme val="minor"/>
      </rPr>
      <t xml:space="preserve">על מפעילי המַמָּ"שׁ נאסרים כל סוגי השירותים לנוסעים בנושא: תיקוף, ביקורת.
</t>
    </r>
  </si>
  <si>
    <t xml:space="preserve">בסעיפים אחרים
</t>
  </si>
  <si>
    <r>
      <rPr>
        <b/>
        <sz val="11"/>
        <color theme="1"/>
        <rFont val="Arial"/>
        <family val="2"/>
        <scheme val="minor"/>
      </rPr>
      <t>חוזה מָחָ"ר</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המַמָּ"שׁ והוירטואלי נאסרים כל סוגי השירותים לנוסעים.
</t>
    </r>
    <r>
      <rPr>
        <sz val="11"/>
        <color theme="1"/>
        <rFont val="Arial"/>
        <family val="2"/>
        <scheme val="minor"/>
      </rPr>
      <t>• על מפעילי התח"צ נאסרים כל סוגי השירותים, למעט תיקוף וביקורת.</t>
    </r>
  </si>
  <si>
    <r>
      <rPr>
        <b/>
        <sz val="11"/>
        <color theme="1"/>
        <rFont val="Arial"/>
        <family val="2"/>
        <scheme val="minor"/>
      </rPr>
      <t>מזהה חכם כרטיס חיוב EMV</t>
    </r>
    <r>
      <rPr>
        <sz val="11"/>
        <color theme="1"/>
        <rFont val="Arial"/>
        <family val="2"/>
        <charset val="177"/>
        <scheme val="minor"/>
      </rPr>
      <t xml:space="preserve">
</t>
    </r>
    <r>
      <rPr>
        <sz val="11"/>
        <color theme="1"/>
        <rFont val="Calibri"/>
        <family val="2"/>
      </rPr>
      <t>•</t>
    </r>
    <r>
      <rPr>
        <sz val="12.1"/>
        <color theme="1"/>
        <rFont val="Calibri"/>
        <family val="2"/>
        <charset val="177"/>
      </rPr>
      <t xml:space="preserve"> </t>
    </r>
    <r>
      <rPr>
        <sz val="11"/>
        <color theme="1"/>
        <rFont val="Arial"/>
        <family val="2"/>
        <charset val="177"/>
        <scheme val="minor"/>
      </rPr>
      <t xml:space="preserve">על מפעילי התח"צ, המַמָּ"שׁ והוירטואלי נאסרים כל סוגי השירותים לנוסעים בנושא: התחשבנות, חיוב.
</t>
    </r>
    <r>
      <rPr>
        <sz val="11"/>
        <color theme="1"/>
        <rFont val="Calibri"/>
        <family val="2"/>
      </rPr>
      <t>•</t>
    </r>
    <r>
      <rPr>
        <sz val="12.1"/>
        <color theme="1"/>
        <rFont val="Calibri"/>
        <family val="2"/>
      </rPr>
      <t xml:space="preserve"> </t>
    </r>
    <r>
      <rPr>
        <sz val="11"/>
        <color theme="1"/>
        <rFont val="Arial"/>
        <family val="2"/>
        <scheme val="minor"/>
      </rPr>
      <t>על מפעילי התָּמָ"ר, המַמָּ"שׁ והוירטואלי נאסרים כל סוגי השירותים לנוסעים בנושא: תיקוף, ביקורת.</t>
    </r>
  </si>
  <si>
    <t xml:space="preserve">
</t>
  </si>
  <si>
    <r>
      <t xml:space="preserve">אסמכתא לביקורת </t>
    </r>
    <r>
      <rPr>
        <sz val="11"/>
        <color theme="1"/>
        <rFont val="Arial"/>
        <family val="2"/>
        <scheme val="minor"/>
      </rPr>
      <t xml:space="preserve">– ערך חד-ערכי </t>
    </r>
    <r>
      <rPr>
        <u/>
        <sz val="11"/>
        <color theme="1"/>
        <rFont val="Arial"/>
        <family val="2"/>
        <scheme val="minor"/>
      </rPr>
      <t>חתום</t>
    </r>
    <r>
      <rPr>
        <sz val="11"/>
        <color theme="1"/>
        <rFont val="Arial"/>
        <family val="2"/>
        <scheme val="minor"/>
      </rPr>
      <t xml:space="preserve"> מטעם הרשות, המייצג אסמכתא לביצוע נסיעה ברכב ספציפי או בשער רכבת ספציפי ומיושם באמצעות הערך המקודד ל-QR Code, המשלב מידע רלוונטי המאפשר למפעיל התח"צ ביצוע ביקורת לנוסע, על פי כללים המוגדרים ע"י הרשות, כאשר אין תקשורת מקוונת לשַׁמָּ"שׁ.
הערך המקודד לתוך האסמכתא לביקורת מכיל </t>
    </r>
    <r>
      <rPr>
        <u/>
        <sz val="11"/>
        <color theme="1"/>
        <rFont val="Arial"/>
        <family val="2"/>
        <scheme val="minor"/>
      </rPr>
      <t>מידע משמעותי</t>
    </r>
    <r>
      <rPr>
        <sz val="11"/>
        <color theme="1"/>
        <rFont val="Arial"/>
        <family val="2"/>
        <scheme val="minor"/>
      </rPr>
      <t xml:space="preserve">.
← 28 הספרות הפחות משמעותיות משמשות 4 שדות קבועים במבנה קבוע:
   • 3 הספרות הפחות משמעותיות (Least Significant Digits) מבטאות מספר חד-ערכי המייצג קוד מפעיל תָּמָ"ר מתוך </t>
    </r>
    <r>
      <rPr>
        <b/>
        <sz val="11"/>
        <color theme="8"/>
        <rFont val="Arial"/>
        <family val="2"/>
        <scheme val="minor"/>
      </rPr>
      <t>טבלת קודי מפעילים</t>
    </r>
    <r>
      <rPr>
        <sz val="11"/>
        <color theme="1"/>
        <rFont val="Arial"/>
        <family val="2"/>
        <scheme val="minor"/>
      </rPr>
      <t xml:space="preserve"> בנהלי הכרטוס.
   • 20 ספרות - מספר חשבון מרוחק.
   • 1 ספרה - מזהה מפתח ציבורי, מתוך 10 אפשריים, שבאמצעותו יש לבדוק את החתימה.
   • 4 ספרות - גרסת אסמכתא לביקורת, אשר תשמש את מפעיל התח"צ בהגדרת המבנה של יתרת המידע המקודד.
← יתרת הספרות משמשות לשדות המוגדרים במבנה משתנה, בהתאם לשדה גרסת אסמכתא לביקורת לעיל:
   • 17 ספרות - חתימת זמן UTC של מועד התיקוף, שעון 24 שעות בפורמט "YYYYMMDDHHMMSSmmm".
   • 9 ספרות - קו אורך (Lon) ציון המיקום יחסי על פני כדור הארץ בפורמט עשרוני.
   • 9 ספרות - קו רוחב (Lat) ציון המיקום יחסי על פני כדור הארץ בפורמט עשרוני.
   • 8 ספרות - בהתאם לסוג נקודת הגישה לנסיעה: מספר רישוי של הרכב </t>
    </r>
    <r>
      <rPr>
        <u/>
        <sz val="11"/>
        <color theme="1"/>
        <rFont val="Arial"/>
        <family val="2"/>
        <scheme val="minor"/>
      </rPr>
      <t>או</t>
    </r>
    <r>
      <rPr>
        <sz val="11"/>
        <color theme="1"/>
        <rFont val="Arial"/>
        <family val="2"/>
        <scheme val="minor"/>
      </rPr>
      <t xml:space="preserve"> מספר תחנה כמוגדר ב</t>
    </r>
    <r>
      <rPr>
        <b/>
        <sz val="11"/>
        <color theme="8"/>
        <rFont val="Arial"/>
        <family val="2"/>
        <scheme val="minor"/>
      </rPr>
      <t>מערך הרישוי</t>
    </r>
    <r>
      <rPr>
        <sz val="11"/>
        <color theme="1"/>
        <rFont val="Arial"/>
        <family val="2"/>
        <scheme val="minor"/>
      </rPr>
      <t xml:space="preserve">.
   • 3 ספרות - קוד מחיר שנבחר על ידי הנוסע. אצל מפעיל עם תחנות סגורות בשערים (כגון רכבת ישראל), נקבע קוד המחיר בפועל לאחר התיקוף בתחנת היעד.
</t>
    </r>
    <r>
      <rPr>
        <sz val="11"/>
        <color theme="1"/>
        <rFont val="Calibri"/>
        <family val="2"/>
      </rPr>
      <t xml:space="preserve">   • 1 ספרה - מספר סודר של הנוסע בתיקוף מרובה נוסעים.</t>
    </r>
    <r>
      <rPr>
        <sz val="11"/>
        <color theme="1"/>
        <rFont val="Arial"/>
        <family val="2"/>
        <scheme val="minor"/>
      </rPr>
      <t xml:space="preserve">
עבור נוסע אצל מפעיל תח"צ עם תחנות סגורות בשערים (כגון רכבת ישראל), תונפק אסמכתא לביקורת </t>
    </r>
    <r>
      <rPr>
        <b/>
        <u/>
        <sz val="11"/>
        <color theme="1"/>
        <rFont val="Arial"/>
        <family val="2"/>
        <scheme val="minor"/>
      </rPr>
      <t>שונה</t>
    </r>
    <r>
      <rPr>
        <sz val="11"/>
        <color theme="1"/>
        <rFont val="Arial"/>
        <family val="2"/>
        <scheme val="minor"/>
      </rPr>
      <t xml:space="preserve"> גם בעבור פתיחת שער כניסה וגם בעבור פתיחת שער יציאה.
בדיקת תקינות חתימת האסמכתא לביקורת מוגדרת ב</t>
    </r>
    <r>
      <rPr>
        <b/>
        <sz val="11"/>
        <color theme="8"/>
        <rFont val="Arial"/>
        <family val="2"/>
        <scheme val="minor"/>
      </rPr>
      <t>מסמך האבטחה של המערכת</t>
    </r>
    <r>
      <rPr>
        <sz val="11"/>
        <color theme="1"/>
        <rFont val="Arial"/>
        <family val="2"/>
        <scheme val="minor"/>
      </rPr>
      <t>.</t>
    </r>
  </si>
  <si>
    <r>
      <t xml:space="preserve">3 ספרות, ריפוד באפסים, מייצג קוד מפעיל מתוך טבלת </t>
    </r>
    <r>
      <rPr>
        <b/>
        <sz val="11"/>
        <color theme="8"/>
        <rFont val="Arial"/>
        <family val="2"/>
        <scheme val="minor"/>
      </rPr>
      <t>קודי מפעילים</t>
    </r>
    <r>
      <rPr>
        <sz val="11"/>
        <color theme="1"/>
        <rFont val="Arial"/>
        <family val="2"/>
        <scheme val="minor"/>
      </rPr>
      <t xml:space="preserve"> בנהלי הכרטוס</t>
    </r>
  </si>
  <si>
    <t>4.38</t>
  </si>
  <si>
    <r>
      <t xml:space="preserve">אזור פריפריה </t>
    </r>
    <r>
      <rPr>
        <sz val="11"/>
        <color theme="1"/>
        <rFont val="Arial"/>
        <family val="2"/>
        <scheme val="minor"/>
      </rPr>
      <t>– מצולע המייצג מתחם גיאוגרפי, המקנה לנוסע תעריף מוזל לנסיעה בודדת, כמוגדר בצו הפיקוח על המחירים.</t>
    </r>
  </si>
  <si>
    <r>
      <rPr>
        <b/>
        <sz val="11"/>
        <rFont val="Arial"/>
        <family val="2"/>
        <scheme val="minor"/>
      </rPr>
      <t>מזהה נוסע</t>
    </r>
    <r>
      <rPr>
        <sz val="11"/>
        <rFont val="Arial"/>
        <family val="2"/>
        <scheme val="minor"/>
      </rPr>
      <t xml:space="preserve"> - מזהה חד-ערכי של הנוסע, המהווה תחליף לתעודת זהות. מזהה נוסע נוצר בהתאם להגדרות ב</t>
    </r>
    <r>
      <rPr>
        <b/>
        <sz val="11"/>
        <color theme="8"/>
        <rFont val="Arial"/>
        <family val="2"/>
        <scheme val="minor"/>
      </rPr>
      <t>מסמך האבטחה של המערכת</t>
    </r>
    <r>
      <rPr>
        <sz val="11"/>
        <rFont val="Arial"/>
        <family val="2"/>
        <scheme val="minor"/>
      </rPr>
      <t>.</t>
    </r>
  </si>
  <si>
    <t>4.39</t>
  </si>
  <si>
    <r>
      <t>מזהה אמצעי תשלום</t>
    </r>
    <r>
      <rPr>
        <sz val="11"/>
        <color theme="1"/>
        <rFont val="Arial"/>
        <family val="2"/>
        <scheme val="minor"/>
      </rPr>
      <t xml:space="preserve"> – מזהה חד-ערכי של אמצעי התשלום, המהווה תחליף למספר אמצעי התשלום. מזהה אמצעי תשלום נוצר בהתאם להגדרות ב</t>
    </r>
    <r>
      <rPr>
        <b/>
        <sz val="11"/>
        <color theme="8"/>
        <rFont val="Arial"/>
        <family val="2"/>
        <scheme val="minor"/>
      </rPr>
      <t>מסמך האבטחה של המערכת</t>
    </r>
    <r>
      <rPr>
        <sz val="11"/>
        <color theme="1"/>
        <rFont val="Arial"/>
        <family val="2"/>
        <scheme val="minor"/>
      </rPr>
      <t>.</t>
    </r>
  </si>
  <si>
    <r>
      <t>מזהה מקוצר אמצעי תשלום</t>
    </r>
    <r>
      <rPr>
        <sz val="11"/>
        <color theme="1"/>
        <rFont val="Arial"/>
        <family val="2"/>
        <scheme val="minor"/>
      </rPr>
      <t xml:space="preserve"> – מייצג את 4 הספרות האחרונות של מספר אמצעי התשלום.</t>
    </r>
  </si>
  <si>
    <t>4.40</t>
  </si>
  <si>
    <t>4.41</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</si>
</sst>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Arial"/>
      <family val="2"/>
      <charset val="177"/>
      <scheme val="minor"/>
    </font>
    <font>
      <sz val="11"/>
      <color theme="1"/>
      <name val="Arial"/>
      <family val="2"/>
      <scheme val="minor"/>
    </font>
    <font>
      <sz val="11"/>
      <color theme="0"/>
      <name val="Arial"/>
      <family val="2"/>
      <charset val="177"/>
      <scheme val="minor"/>
    </font>
    <font>
      <sz val="8"/>
      <name val="Arial"/>
      <family val="2"/>
      <charset val="177"/>
      <scheme val="minor"/>
    </font>
    <font>
      <b/>
      <sz val="11"/>
      <color theme="1"/>
      <name val="Arial"/>
      <family val="2"/>
      <scheme val="minor"/>
    </font>
    <font>
      <b/>
      <sz val="14"/>
      <color theme="1"/>
      <name val="Arial"/>
      <family val="2"/>
      <scheme val="minor"/>
    </font>
    <font>
      <b/>
      <sz val="18"/>
      <color theme="1"/>
      <name val="Arial"/>
      <family val="2"/>
      <scheme val="minor"/>
    </font>
    <font>
      <b/>
      <sz val="26"/>
      <color theme="1"/>
      <name val="Arial"/>
      <family val="2"/>
      <scheme val="minor"/>
    </font>
    <font>
      <sz val="11"/>
      <color theme="1"/>
      <name val="Calibri"/>
      <family val="2"/>
    </font>
    <font>
      <sz val="11"/>
      <color theme="1"/>
      <name val="Calibri"/>
      <family val="2"/>
      <charset val="177"/>
    </font>
    <font>
      <sz val="11"/>
      <color theme="1"/>
      <name val="Arial"/>
      <family val="2"/>
      <scheme val="minor"/>
    </font>
    <font>
      <b/>
      <sz val="8"/>
      <color rgb="FFFF0000"/>
      <name val="Arial"/>
      <family val="2"/>
      <scheme val="minor"/>
    </font>
    <font>
      <u/>
      <sz val="11"/>
      <color theme="1"/>
      <name val="Arial"/>
      <family val="2"/>
      <scheme val="minor"/>
    </font>
    <font>
      <sz val="18"/>
      <color theme="1"/>
      <name val="Arial"/>
      <family val="2"/>
      <scheme val="minor"/>
    </font>
    <font>
      <sz val="14"/>
      <color theme="1"/>
      <name val="Arial"/>
      <family val="2"/>
      <scheme val="minor"/>
    </font>
    <font>
      <sz val="12"/>
      <color theme="1"/>
      <name val="Arial"/>
      <family val="2"/>
      <scheme val="minor"/>
    </font>
    <font>
      <vertAlign val="superscript"/>
      <sz val="11"/>
      <color theme="1"/>
      <name val="Arial"/>
      <family val="2"/>
      <scheme val="minor"/>
    </font>
    <font>
      <sz val="11"/>
      <name val="Arial"/>
      <family val="2"/>
      <scheme val="minor"/>
    </font>
    <font>
      <b/>
      <sz val="11"/>
      <color theme="4"/>
      <name val="Arial"/>
      <family val="2"/>
      <scheme val="minor"/>
    </font>
    <font>
      <sz val="12.1"/>
      <color theme="1"/>
      <name val="Calibri"/>
      <family val="2"/>
      <charset val="177"/>
    </font>
    <font>
      <sz val="12.1"/>
      <color theme="1"/>
      <name val="Calibri"/>
      <family val="2"/>
    </font>
    <font>
      <b/>
      <sz val="11"/>
      <color theme="8"/>
      <name val="Arial"/>
      <family val="2"/>
      <scheme val="minor"/>
    </font>
    <font>
      <b/>
      <sz val="11"/>
      <color theme="1"/>
      <name val="Calibri"/>
      <family val="2"/>
    </font>
    <font>
      <b/>
      <sz val="11"/>
      <name val="Arial"/>
      <family val="2"/>
      <scheme val="minor"/>
    </font>
    <font>
      <b/>
      <u/>
      <sz val="11"/>
      <color theme="1"/>
      <name val="Arial"/>
      <family val="2"/>
      <scheme val="minor"/>
    </font>
  </fonts>
  <fills count="7">
    <fill>
      <patternFill patternType="none"/>
    </fill>
    <fill>
      <patternFill patternType="gray125"/>
    </fill>
    <fill>
      <patternFill patternType="solid">
        <fgColor rgb="FFFFFF00"/>
        <bgColor indexed="64"/>
      </patternFill>
    </fill>
    <fill>
      <patternFill patternType="darkUp">
        <fgColor rgb="FF00B0F0"/>
      </patternFill>
    </fill>
    <fill>
      <patternFill patternType="solid">
        <fgColor theme="8" tint="0.79998168889431442"/>
        <bgColor indexed="64"/>
      </patternFill>
    </fill>
    <fill>
      <patternFill patternType="solid">
        <fgColor theme="8" tint="0.59999389629810485"/>
        <bgColor indexed="64"/>
      </patternFill>
    </fill>
    <fill>
      <patternFill patternType="solid">
        <fgColor rgb="FF00B0F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dashed">
        <color theme="0" tint="-0.14996795556505021"/>
      </left>
      <right style="dashed">
        <color theme="0" tint="-0.14996795556505021"/>
      </right>
      <top style="dashed">
        <color theme="0" tint="-0.14996795556505021"/>
      </top>
      <bottom style="dashed">
        <color theme="0" tint="-0.14996795556505021"/>
      </bottom>
      <diagonal/>
    </border>
    <border>
      <left style="dashed">
        <color theme="0" tint="-0.14993743705557422"/>
      </left>
      <right style="dashed">
        <color theme="0" tint="-0.14993743705557422"/>
      </right>
      <top style="dashed">
        <color theme="0" tint="-0.14993743705557422"/>
      </top>
      <bottom style="dashed">
        <color theme="0" tint="-0.14993743705557422"/>
      </bottom>
      <diagonal/>
    </border>
    <border>
      <left style="dashed">
        <color theme="0" tint="-0.14996795556505021"/>
      </left>
      <right/>
      <top style="dashed">
        <color theme="0" tint="-0.14996795556505021"/>
      </top>
      <bottom style="dashed">
        <color theme="0" tint="-0.14996795556505021"/>
      </bottom>
      <diagonal/>
    </border>
    <border>
      <left/>
      <right style="dashed">
        <color theme="0" tint="-0.14996795556505021"/>
      </right>
      <top style="dashed">
        <color theme="0" tint="-0.14996795556505021"/>
      </top>
      <bottom style="dashed">
        <color theme="0" tint="-0.14996795556505021"/>
      </bottom>
      <diagonal/>
    </border>
    <border>
      <left style="dashed">
        <color theme="0" tint="-0.14996795556505021"/>
      </left>
      <right style="dashed">
        <color theme="0" tint="-0.14996795556505021"/>
      </right>
      <top/>
      <bottom style="dashed">
        <color theme="0" tint="-0.14996795556505021"/>
      </bottom>
      <diagonal/>
    </border>
    <border>
      <left style="dashed">
        <color theme="0" tint="-0.14996795556505021"/>
      </left>
      <right/>
      <top/>
      <bottom/>
      <diagonal/>
    </border>
    <border>
      <left/>
      <right style="dashed">
        <color theme="0" tint="-0.14996795556505021"/>
      </right>
      <top/>
      <bottom/>
      <diagonal/>
    </border>
    <border>
      <left/>
      <right/>
      <top/>
      <bottom style="dashed">
        <color theme="0" tint="-0.14996795556505021"/>
      </bottom>
      <diagonal/>
    </border>
    <border>
      <left style="dashed">
        <color theme="0" tint="-0.14996795556505021"/>
      </left>
      <right/>
      <top style="dashed">
        <color theme="0" tint="-0.14993743705557422"/>
      </top>
      <bottom style="dashed">
        <color theme="0" tint="-0.14993743705557422"/>
      </bottom>
      <diagonal/>
    </border>
    <border>
      <left style="dashed">
        <color theme="0" tint="-0.14996795556505021"/>
      </left>
      <right/>
      <top style="dashed">
        <color theme="0" tint="-0.14996795556505021"/>
      </top>
      <bottom/>
      <diagonal/>
    </border>
    <border>
      <left style="dashed">
        <color theme="0" tint="-0.14993743705557422"/>
      </left>
      <right/>
      <top style="dashed">
        <color theme="0" tint="-0.14993743705557422"/>
      </top>
      <bottom style="dashed">
        <color theme="0" tint="-0.14993743705557422"/>
      </bottom>
      <diagonal/>
    </border>
    <border>
      <left style="dashed">
        <color theme="0" tint="-0.14996795556505021"/>
      </left>
      <right/>
      <top/>
      <bottom style="dashed">
        <color theme="0" tint="-0.14996795556505021"/>
      </bottom>
      <diagonal/>
    </border>
    <border>
      <left/>
      <right style="dashed">
        <color theme="0" tint="-0.14996795556505021"/>
      </right>
      <top/>
      <bottom style="dashed">
        <color theme="0" tint="-0.14996795556505021"/>
      </bottom>
      <diagonal/>
    </border>
    <border>
      <left/>
      <right/>
      <top style="dashed">
        <color theme="0" tint="-0.14996795556505021"/>
      </top>
      <bottom style="dashed">
        <color theme="0" tint="-0.14996795556505021"/>
      </bottom>
      <diagonal/>
    </border>
    <border>
      <left/>
      <right/>
      <top style="dashed">
        <color theme="0" tint="-0.14996795556505021"/>
      </top>
      <bottom/>
      <diagonal/>
    </border>
    <border>
      <left/>
      <right style="dashed">
        <color theme="0" tint="-0.14996795556505021"/>
      </right>
      <top style="dashed">
        <color theme="0" tint="-0.14996795556505021"/>
      </top>
      <bottom/>
      <diagonal/>
    </border>
    <border>
      <left/>
      <right/>
      <top style="dashed">
        <color theme="0" tint="-0.14993743705557422"/>
      </top>
      <bottom style="dashed">
        <color theme="0" tint="-0.14993743705557422"/>
      </bottom>
      <diagonal/>
    </border>
    <border>
      <left/>
      <right style="dashed">
        <color theme="0" tint="-0.14996795556505021"/>
      </right>
      <top style="dashed">
        <color theme="0" tint="-0.14993743705557422"/>
      </top>
      <bottom style="dashed">
        <color theme="0" tint="-0.14993743705557422"/>
      </bottom>
      <diagonal/>
    </border>
    <border>
      <left style="dashed">
        <color theme="0" tint="-0.14993743705557422"/>
      </left>
      <right/>
      <top/>
      <bottom/>
      <diagonal/>
    </border>
    <border>
      <left/>
      <right style="dashed">
        <color theme="0" tint="-0.14993743705557422"/>
      </right>
      <top style="dashed">
        <color theme="0" tint="-0.14993743705557422"/>
      </top>
      <bottom style="dashed">
        <color theme="0" tint="-0.14993743705557422"/>
      </bottom>
      <diagonal/>
    </border>
    <border>
      <left style="dashed">
        <color theme="0" tint="-0.14993743705557422"/>
      </left>
      <right style="dashed">
        <color theme="0" tint="-0.14993743705557422"/>
      </right>
      <top style="dashed">
        <color theme="0" tint="-0.14996795556505021"/>
      </top>
      <bottom style="dashed">
        <color theme="0" tint="-0.14996795556505021"/>
      </bottom>
      <diagonal/>
    </border>
    <border>
      <left style="dashed">
        <color theme="0" tint="-0.14993743705557422"/>
      </left>
      <right/>
      <top style="dashed">
        <color theme="0" tint="-0.14996795556505021"/>
      </top>
      <bottom style="dashed">
        <color theme="0" tint="-0.14996795556505021"/>
      </bottom>
      <diagonal/>
    </border>
    <border>
      <left/>
      <right/>
      <top/>
      <bottom style="dashed">
        <color theme="0" tint="-0.14993743705557422"/>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175">
    <xf numFmtId="0" fontId="0" fillId="0" borderId="0" xfId="0"/>
    <xf numFmtId="14" fontId="0" fillId="0" borderId="0" xfId="0" applyNumberFormat="1"/>
    <xf numFmtId="0" fontId="0" fillId="3" borderId="0" xfId="0" applyFill="1"/>
    <xf numFmtId="49" fontId="0" fillId="0" borderId="0" xfId="0" quotePrefix="1" applyNumberFormat="1" applyAlignment="1">
      <alignment horizontal="right"/>
    </xf>
    <xf numFmtId="0" fontId="0" fillId="0" borderId="1" xfId="0" applyBorder="1"/>
    <xf numFmtId="0" fontId="0" fillId="0" borderId="0" xfId="0" applyAlignment="1">
      <alignment readingOrder="2"/>
    </xf>
    <xf numFmtId="0" fontId="7" fillId="4" borderId="0" xfId="0" applyFont="1" applyFill="1"/>
    <xf numFmtId="0" fontId="0" fillId="4" borderId="0" xfId="0" applyFill="1"/>
    <xf numFmtId="0" fontId="8" fillId="0" borderId="0" xfId="0" applyFont="1"/>
    <xf numFmtId="0" fontId="4" fillId="0" borderId="1" xfId="0" applyFont="1" applyBorder="1" applyAlignment="1">
      <alignment horizontal="center" vertical="center"/>
    </xf>
    <xf numFmtId="0" fontId="0" fillId="0" borderId="0" xfId="0" applyFont="1" applyBorder="1" applyAlignment="1">
      <alignment horizontal="center" vertical="top"/>
    </xf>
    <xf numFmtId="49" fontId="0" fillId="0" borderId="1" xfId="0" quotePrefix="1" applyNumberFormat="1" applyBorder="1" applyAlignment="1">
      <alignment horizontal="right"/>
    </xf>
    <xf numFmtId="0" fontId="10" fillId="0" borderId="0" xfId="0" applyFont="1" applyAlignment="1">
      <alignment vertical="top" wrapText="1" readingOrder="2"/>
    </xf>
    <xf numFmtId="0" fontId="10" fillId="0" borderId="1" xfId="0" applyFont="1" applyBorder="1" applyAlignment="1">
      <alignment vertical="top" wrapText="1" readingOrder="2"/>
    </xf>
    <xf numFmtId="0" fontId="0" fillId="5" borderId="11" xfId="0" applyFill="1" applyBorder="1" applyAlignment="1">
      <alignment vertical="top" wrapText="1"/>
    </xf>
    <xf numFmtId="0" fontId="0" fillId="0" borderId="11" xfId="0" applyBorder="1" applyAlignment="1">
      <alignment vertical="top" wrapText="1"/>
    </xf>
    <xf numFmtId="0" fontId="0" fillId="0" borderId="11" xfId="0" applyBorder="1" applyAlignment="1">
      <alignment horizontal="right" vertical="top" wrapText="1" readingOrder="2"/>
    </xf>
    <xf numFmtId="0" fontId="0" fillId="5" borderId="11" xfId="0" applyFill="1" applyBorder="1" applyAlignment="1">
      <alignment horizontal="right" vertical="top" wrapText="1" readingOrder="2"/>
    </xf>
    <xf numFmtId="0" fontId="5" fillId="6" borderId="12" xfId="0" applyFont="1" applyFill="1" applyBorder="1" applyAlignment="1">
      <alignment horizontal="center" vertical="top"/>
    </xf>
    <xf numFmtId="0" fontId="0" fillId="0" borderId="14" xfId="0" applyBorder="1" applyAlignment="1">
      <alignment vertical="top" wrapText="1"/>
    </xf>
    <xf numFmtId="0" fontId="10" fillId="0" borderId="14" xfId="0" applyFont="1" applyBorder="1" applyAlignment="1">
      <alignment horizontal="right" vertical="top" wrapText="1" readingOrder="2"/>
    </xf>
    <xf numFmtId="0" fontId="10" fillId="0" borderId="0" xfId="0" applyFont="1"/>
    <xf numFmtId="0" fontId="0" fillId="0" borderId="14" xfId="0" applyBorder="1" applyAlignment="1">
      <alignment horizontal="right" vertical="top" wrapText="1" readingOrder="2"/>
    </xf>
    <xf numFmtId="0" fontId="10" fillId="0" borderId="31" xfId="0" applyFont="1" applyBorder="1" applyAlignment="1">
      <alignment horizontal="right" vertical="top" wrapText="1" readingOrder="2"/>
    </xf>
    <xf numFmtId="0" fontId="2" fillId="0" borderId="11" xfId="0" quotePrefix="1" applyFont="1" applyBorder="1" applyAlignment="1">
      <alignment horizontal="right" vertical="top"/>
    </xf>
    <xf numFmtId="0" fontId="4" fillId="6" borderId="1" xfId="0" applyFont="1" applyFill="1" applyBorder="1" applyAlignment="1">
      <alignment horizontal="right" readingOrder="2"/>
    </xf>
    <xf numFmtId="0" fontId="4" fillId="6" borderId="1" xfId="0" applyFont="1" applyFill="1" applyBorder="1"/>
    <xf numFmtId="0" fontId="4" fillId="6" borderId="1" xfId="0" applyFont="1" applyFill="1" applyBorder="1" applyAlignment="1">
      <alignment wrapText="1"/>
    </xf>
    <xf numFmtId="0" fontId="10" fillId="0" borderId="1" xfId="0" applyFont="1" applyBorder="1" applyAlignment="1">
      <alignment vertical="top"/>
    </xf>
    <xf numFmtId="0" fontId="10" fillId="0" borderId="34" xfId="0" applyFont="1" applyBorder="1" applyAlignment="1">
      <alignment horizontal="right" vertical="top"/>
    </xf>
    <xf numFmtId="0" fontId="10" fillId="0" borderId="10" xfId="0" applyFont="1" applyBorder="1" applyAlignment="1">
      <alignment vertical="top"/>
    </xf>
    <xf numFmtId="0" fontId="10" fillId="4" borderId="34" xfId="0" applyFont="1" applyFill="1" applyBorder="1"/>
    <xf numFmtId="0" fontId="10" fillId="4" borderId="10" xfId="0" applyFont="1" applyFill="1" applyBorder="1" applyAlignment="1">
      <alignment vertical="top"/>
    </xf>
    <xf numFmtId="0" fontId="10" fillId="0" borderId="1" xfId="0" applyFont="1" applyBorder="1" applyAlignment="1">
      <alignment horizontal="right" vertical="top"/>
    </xf>
    <xf numFmtId="0" fontId="10" fillId="0" borderId="1" xfId="0" applyFont="1" applyBorder="1" applyAlignment="1">
      <alignment vertical="top" wrapText="1"/>
    </xf>
    <xf numFmtId="0" fontId="10" fillId="0" borderId="1" xfId="0" applyFont="1" applyBorder="1" applyAlignment="1">
      <alignment vertical="top" readingOrder="2"/>
    </xf>
    <xf numFmtId="0" fontId="4" fillId="6" borderId="1" xfId="0" applyFont="1" applyFill="1" applyBorder="1" applyAlignment="1">
      <alignment horizontal="right"/>
    </xf>
    <xf numFmtId="0" fontId="14" fillId="0" borderId="0" xfId="0" applyFont="1"/>
    <xf numFmtId="0" fontId="10" fillId="0" borderId="32" xfId="0" applyFont="1" applyBorder="1" applyAlignment="1">
      <alignment horizontal="right" vertical="top" wrapText="1" readingOrder="2"/>
    </xf>
    <xf numFmtId="0" fontId="6" fillId="5" borderId="11" xfId="0" quotePrefix="1" applyFont="1" applyFill="1" applyBorder="1" applyAlignment="1">
      <alignment horizontal="right" vertical="top"/>
    </xf>
    <xf numFmtId="0" fontId="6" fillId="5" borderId="15" xfId="0" quotePrefix="1" applyFont="1" applyFill="1" applyBorder="1" applyAlignment="1">
      <alignment horizontal="right" vertical="top"/>
    </xf>
    <xf numFmtId="0" fontId="0" fillId="5" borderId="15" xfId="0" applyFill="1" applyBorder="1" applyAlignment="1">
      <alignment vertical="top" wrapText="1"/>
    </xf>
    <xf numFmtId="0" fontId="5" fillId="6" borderId="12" xfId="0" applyFont="1" applyFill="1" applyBorder="1" applyAlignment="1">
      <alignment horizontal="center" vertical="top" wrapText="1"/>
    </xf>
    <xf numFmtId="0" fontId="15" fillId="0" borderId="0" xfId="0" applyFont="1"/>
    <xf numFmtId="0" fontId="4" fillId="6" borderId="1" xfId="0" applyFont="1" applyFill="1" applyBorder="1" applyAlignment="1">
      <alignment horizontal="left" readingOrder="1"/>
    </xf>
    <xf numFmtId="0" fontId="4" fillId="6" borderId="1" xfId="0" applyFont="1" applyFill="1" applyBorder="1" applyAlignment="1">
      <alignment horizontal="center" vertical="center"/>
    </xf>
    <xf numFmtId="0" fontId="5" fillId="6" borderId="12" xfId="0" applyFont="1" applyFill="1" applyBorder="1" applyAlignment="1">
      <alignment horizontal="center" vertical="top"/>
    </xf>
    <xf numFmtId="0" fontId="0" fillId="0" borderId="11" xfId="0" quotePrefix="1" applyBorder="1" applyAlignment="1">
      <alignment horizontal="right" vertical="top" indent="1"/>
    </xf>
    <xf numFmtId="0" fontId="0" fillId="0" borderId="11" xfId="0" quotePrefix="1" applyBorder="1" applyAlignment="1">
      <alignment horizontal="right" vertical="top" indent="2"/>
    </xf>
    <xf numFmtId="0" fontId="0" fillId="0" borderId="1" xfId="0" applyBorder="1" applyAlignment="1">
      <alignment horizontal="center" vertical="center"/>
    </xf>
    <xf numFmtId="0" fontId="4" fillId="2" borderId="2" xfId="0" applyFont="1" applyFill="1" applyBorder="1" applyAlignment="1">
      <alignment vertical="top"/>
    </xf>
    <xf numFmtId="0" fontId="0" fillId="0" borderId="4" xfId="0" applyBorder="1" applyAlignment="1">
      <alignment vertical="top"/>
    </xf>
    <xf numFmtId="0" fontId="6" fillId="5" borderId="22" xfId="0" quotePrefix="1" applyFont="1" applyFill="1" applyBorder="1" applyAlignment="1">
      <alignment horizontal="center" vertical="top"/>
    </xf>
    <xf numFmtId="0" fontId="0" fillId="0" borderId="13" xfId="0" quotePrefix="1" applyBorder="1" applyAlignment="1">
      <alignment horizontal="center" vertical="top"/>
    </xf>
    <xf numFmtId="0" fontId="4" fillId="0" borderId="5" xfId="0" applyFont="1" applyBorder="1" applyAlignment="1">
      <alignment horizontal="center" vertical="top" wrapText="1"/>
    </xf>
    <xf numFmtId="0" fontId="4" fillId="0" borderId="1" xfId="0" applyFont="1" applyBorder="1" applyAlignment="1">
      <alignment horizontal="center" vertical="top" wrapText="1"/>
    </xf>
    <xf numFmtId="0" fontId="4" fillId="0" borderId="6" xfId="0" applyFont="1" applyBorder="1" applyAlignment="1">
      <alignment horizontal="center" vertical="top" wrapText="1"/>
    </xf>
    <xf numFmtId="0" fontId="4" fillId="0" borderId="5" xfId="0" applyFont="1" applyBorder="1" applyAlignment="1">
      <alignment vertical="top"/>
    </xf>
    <xf numFmtId="0" fontId="4" fillId="0" borderId="6" xfId="0" applyFont="1" applyBorder="1" applyAlignment="1">
      <alignment vertical="top"/>
    </xf>
    <xf numFmtId="49" fontId="4" fillId="2" borderId="2" xfId="0" applyNumberFormat="1" applyFont="1" applyFill="1" applyBorder="1" applyAlignment="1">
      <alignment horizontal="right" vertical="top"/>
    </xf>
    <xf numFmtId="0" fontId="0" fillId="0" borderId="4" xfId="0" applyBorder="1" applyAlignment="1">
      <alignment vertical="top" readingOrder="2"/>
    </xf>
    <xf numFmtId="0" fontId="4" fillId="2" borderId="2" xfId="0" applyFont="1" applyFill="1" applyBorder="1" applyAlignment="1">
      <alignment horizontal="center" vertical="top"/>
    </xf>
    <xf numFmtId="0" fontId="4" fillId="2" borderId="3" xfId="0" applyFont="1" applyFill="1" applyBorder="1" applyAlignment="1">
      <alignment horizontal="center" vertical="top"/>
    </xf>
    <xf numFmtId="0" fontId="4" fillId="2" borderId="4" xfId="0" applyFont="1" applyFill="1" applyBorder="1" applyAlignment="1">
      <alignment horizontal="center" vertical="top"/>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9" xfId="0" applyFont="1" applyBorder="1" applyAlignment="1">
      <alignment horizontal="center" vertical="top"/>
    </xf>
    <xf numFmtId="2" fontId="0" fillId="0" borderId="1" xfId="0" quotePrefix="1" applyNumberFormat="1" applyBorder="1" applyAlignment="1">
      <alignment horizontal="right"/>
    </xf>
    <xf numFmtId="0" fontId="2" fillId="0" borderId="0" xfId="0" applyFont="1" applyAlignment="1">
      <alignment vertical="top"/>
    </xf>
    <xf numFmtId="0" fontId="11" fillId="2" borderId="0" xfId="0" applyFont="1" applyFill="1" applyBorder="1" applyAlignment="1">
      <alignment horizontal="center" vertical="top" wrapText="1"/>
    </xf>
    <xf numFmtId="0" fontId="0" fillId="0" borderId="14" xfId="0" applyBorder="1" applyAlignment="1">
      <alignment vertical="top" wrapText="1"/>
    </xf>
    <xf numFmtId="0" fontId="12" fillId="0" borderId="31" xfId="0" applyFont="1" applyBorder="1" applyAlignment="1">
      <alignment horizontal="right" vertical="top" wrapText="1" indent="1" readingOrder="2"/>
    </xf>
    <xf numFmtId="0" fontId="12" fillId="0" borderId="27" xfId="0" applyFont="1" applyBorder="1" applyAlignment="1">
      <alignment horizontal="right" vertical="top" wrapText="1" indent="1" readingOrder="2"/>
    </xf>
    <xf numFmtId="0" fontId="12" fillId="0" borderId="30" xfId="0" applyFont="1" applyBorder="1" applyAlignment="1">
      <alignment horizontal="right" vertical="top" wrapText="1" indent="1" readingOrder="2"/>
    </xf>
    <xf numFmtId="0" fontId="0" fillId="0" borderId="14" xfId="0" applyBorder="1" applyAlignment="1">
      <alignment vertical="top" wrapText="1"/>
    </xf>
    <xf numFmtId="0" fontId="0" fillId="0" borderId="14" xfId="0" applyBorder="1" applyAlignment="1">
      <alignment horizontal="right" vertical="top" wrapText="1" readingOrder="2"/>
    </xf>
    <xf numFmtId="0" fontId="0" fillId="0" borderId="13" xfId="0" applyBorder="1" applyAlignment="1">
      <alignment horizontal="right" vertical="top" wrapText="1" readingOrder="2"/>
    </xf>
    <xf numFmtId="0" fontId="4" fillId="0" borderId="21" xfId="0" applyFont="1" applyBorder="1" applyAlignment="1">
      <alignment horizontal="right" vertical="top" wrapText="1" readingOrder="2"/>
    </xf>
    <xf numFmtId="0" fontId="13" fillId="0" borderId="0" xfId="0" applyFont="1" applyAlignment="1">
      <alignment readingOrder="2"/>
    </xf>
    <xf numFmtId="0" fontId="4" fillId="6" borderId="1" xfId="0" applyFont="1" applyFill="1" applyBorder="1" applyAlignment="1">
      <alignment readingOrder="2"/>
    </xf>
    <xf numFmtId="0" fontId="10" fillId="0" borderId="0" xfId="0" applyFont="1" applyAlignment="1">
      <alignment readingOrder="2"/>
    </xf>
    <xf numFmtId="0" fontId="14" fillId="2" borderId="0" xfId="0" applyFont="1" applyFill="1" applyAlignment="1">
      <alignment readingOrder="2"/>
    </xf>
    <xf numFmtId="0" fontId="4" fillId="6" borderId="1" xfId="0" applyFont="1" applyFill="1" applyBorder="1" applyAlignment="1">
      <alignment horizontal="center" vertical="center" readingOrder="2"/>
    </xf>
    <xf numFmtId="0" fontId="14" fillId="0" borderId="0" xfId="0" applyFont="1" applyAlignment="1">
      <alignment readingOrder="2"/>
    </xf>
    <xf numFmtId="0" fontId="0" fillId="3" borderId="0" xfId="0" applyFill="1" applyAlignment="1">
      <alignment readingOrder="2"/>
    </xf>
    <xf numFmtId="0" fontId="5" fillId="4" borderId="36" xfId="0" applyFont="1" applyFill="1" applyBorder="1" applyAlignment="1">
      <alignment horizontal="center"/>
    </xf>
    <xf numFmtId="0" fontId="5" fillId="4" borderId="35" xfId="0" applyFont="1" applyFill="1" applyBorder="1" applyAlignment="1">
      <alignment horizontal="center"/>
    </xf>
    <xf numFmtId="0" fontId="5" fillId="4" borderId="37" xfId="0" applyFont="1" applyFill="1" applyBorder="1" applyAlignment="1">
      <alignment horizontal="center"/>
    </xf>
    <xf numFmtId="0" fontId="0" fillId="0" borderId="3" xfId="0" applyBorder="1" applyAlignment="1">
      <alignment horizontal="right" vertical="top" wrapText="1"/>
    </xf>
    <xf numFmtId="0" fontId="4" fillId="0" borderId="1" xfId="0" applyFont="1" applyBorder="1" applyAlignment="1">
      <alignment vertical="top"/>
    </xf>
    <xf numFmtId="14" fontId="0" fillId="0" borderId="3" xfId="0" applyNumberFormat="1" applyBorder="1" applyAlignment="1">
      <alignment vertical="top"/>
    </xf>
    <xf numFmtId="0" fontId="17" fillId="0" borderId="13" xfId="0" applyFont="1" applyBorder="1" applyAlignment="1">
      <alignment horizontal="right" vertical="top" wrapText="1" indent="1"/>
    </xf>
    <xf numFmtId="0" fontId="17" fillId="0" borderId="24" xfId="0" applyFont="1" applyBorder="1" applyAlignment="1">
      <alignment horizontal="right" vertical="top" wrapText="1" indent="1"/>
    </xf>
    <xf numFmtId="0" fontId="17" fillId="0" borderId="14" xfId="0" applyFont="1" applyBorder="1" applyAlignment="1">
      <alignment horizontal="right" vertical="top" wrapText="1" indent="1"/>
    </xf>
    <xf numFmtId="0" fontId="4" fillId="0" borderId="29" xfId="0" applyFont="1" applyBorder="1" applyAlignment="1">
      <alignment horizontal="right" vertical="top" wrapText="1" indent="1"/>
    </xf>
    <xf numFmtId="0" fontId="4" fillId="0" borderId="0" xfId="0" applyFont="1" applyAlignment="1">
      <alignment horizontal="right" vertical="top" wrapText="1" indent="1"/>
    </xf>
    <xf numFmtId="0" fontId="4" fillId="0" borderId="17" xfId="0" applyFont="1" applyBorder="1" applyAlignment="1">
      <alignment horizontal="right" vertical="top" wrapText="1" indent="1"/>
    </xf>
    <xf numFmtId="0" fontId="4" fillId="0" borderId="0" xfId="0" applyFont="1" applyAlignment="1">
      <alignment readingOrder="2"/>
    </xf>
    <xf numFmtId="0" fontId="5" fillId="0" borderId="0" xfId="0" applyFont="1" applyAlignment="1">
      <alignment horizontal="right" readingOrder="2"/>
    </xf>
    <xf numFmtId="0" fontId="0" fillId="0" borderId="33" xfId="0" applyBorder="1"/>
    <xf numFmtId="0" fontId="0" fillId="0" borderId="13" xfId="0" applyBorder="1" applyAlignment="1">
      <alignment horizontal="right" vertical="top" wrapText="1" indent="1" readingOrder="2"/>
    </xf>
    <xf numFmtId="0" fontId="0" fillId="0" borderId="24" xfId="0" applyBorder="1" applyAlignment="1">
      <alignment horizontal="right" vertical="top" wrapText="1" indent="1" readingOrder="2"/>
    </xf>
    <xf numFmtId="0" fontId="0" fillId="0" borderId="14" xfId="0" applyBorder="1" applyAlignment="1">
      <alignment horizontal="right" vertical="top" wrapText="1" indent="1" readingOrder="2"/>
    </xf>
    <xf numFmtId="0" fontId="0" fillId="0" borderId="13" xfId="0" applyBorder="1" applyAlignment="1">
      <alignment horizontal="right" vertical="top" wrapText="1" indent="2"/>
    </xf>
    <xf numFmtId="0" fontId="0" fillId="0" borderId="24" xfId="0" applyBorder="1" applyAlignment="1">
      <alignment horizontal="right" vertical="top" wrapText="1" indent="2"/>
    </xf>
    <xf numFmtId="0" fontId="0" fillId="0" borderId="14" xfId="0" applyBorder="1" applyAlignment="1">
      <alignment horizontal="right" vertical="top" wrapText="1" indent="2"/>
    </xf>
    <xf numFmtId="0" fontId="10" fillId="0" borderId="16" xfId="0" applyFont="1" applyBorder="1" applyAlignment="1">
      <alignment horizontal="right" vertical="top" wrapText="1" indent="1"/>
    </xf>
    <xf numFmtId="0" fontId="10" fillId="0" borderId="0" xfId="0" applyFont="1" applyAlignment="1">
      <alignment horizontal="right" vertical="top" wrapText="1" indent="1"/>
    </xf>
    <xf numFmtId="0" fontId="10" fillId="0" borderId="17" xfId="0" applyFont="1" applyBorder="1" applyAlignment="1">
      <alignment horizontal="right" vertical="top" wrapText="1" indent="1"/>
    </xf>
    <xf numFmtId="0" fontId="4" fillId="0" borderId="13" xfId="0" applyFont="1" applyBorder="1" applyAlignment="1">
      <alignment horizontal="right" vertical="top" wrapText="1" indent="1" readingOrder="2"/>
    </xf>
    <xf numFmtId="0" fontId="4" fillId="0" borderId="24" xfId="0" applyFont="1" applyBorder="1" applyAlignment="1">
      <alignment horizontal="right" vertical="top" wrapText="1" indent="1" readingOrder="2"/>
    </xf>
    <xf numFmtId="0" fontId="4" fillId="0" borderId="14" xfId="0" applyFont="1" applyBorder="1" applyAlignment="1">
      <alignment horizontal="right" vertical="top" wrapText="1" indent="1" readingOrder="2"/>
    </xf>
    <xf numFmtId="0" fontId="6" fillId="5" borderId="22" xfId="0" applyFont="1" applyFill="1" applyBorder="1" applyAlignment="1">
      <alignment vertical="top" wrapText="1"/>
    </xf>
    <xf numFmtId="0" fontId="6" fillId="5" borderId="18" xfId="0" applyFont="1" applyFill="1" applyBorder="1" applyAlignment="1">
      <alignment vertical="top" wrapText="1"/>
    </xf>
    <xf numFmtId="0" fontId="6" fillId="5" borderId="23" xfId="0" applyFont="1" applyFill="1" applyBorder="1" applyAlignment="1">
      <alignment vertical="top" wrapText="1"/>
    </xf>
    <xf numFmtId="0" fontId="10" fillId="0" borderId="13" xfId="0" applyFont="1" applyBorder="1" applyAlignment="1">
      <alignment horizontal="right" vertical="center" indent="1" readingOrder="2"/>
    </xf>
    <xf numFmtId="0" fontId="10" fillId="0" borderId="24" xfId="0" applyFont="1" applyBorder="1" applyAlignment="1">
      <alignment horizontal="right" vertical="center" indent="1" readingOrder="2"/>
    </xf>
    <xf numFmtId="0" fontId="10" fillId="0" borderId="14" xfId="0" applyFont="1" applyBorder="1" applyAlignment="1">
      <alignment horizontal="right" vertical="center" indent="1" readingOrder="2"/>
    </xf>
    <xf numFmtId="0" fontId="10" fillId="0" borderId="13" xfId="0" applyFont="1" applyBorder="1" applyAlignment="1">
      <alignment horizontal="right" vertical="top" wrapText="1" indent="2"/>
    </xf>
    <xf numFmtId="0" fontId="10" fillId="0" borderId="13" xfId="0" applyFont="1" applyBorder="1" applyAlignment="1">
      <alignment horizontal="right" vertical="top" wrapText="1" indent="1"/>
    </xf>
    <xf numFmtId="0" fontId="0" fillId="0" borderId="24" xfId="0" applyBorder="1" applyAlignment="1">
      <alignment horizontal="right" vertical="top" wrapText="1" indent="1"/>
    </xf>
    <xf numFmtId="0" fontId="0" fillId="0" borderId="14" xfId="0" applyBorder="1" applyAlignment="1">
      <alignment horizontal="right" vertical="top" wrapText="1" indent="1"/>
    </xf>
    <xf numFmtId="0" fontId="4" fillId="0" borderId="13" xfId="0" applyFont="1" applyBorder="1" applyAlignment="1">
      <alignment horizontal="right" vertical="top" wrapText="1" indent="1"/>
    </xf>
    <xf numFmtId="0" fontId="4" fillId="0" borderId="24" xfId="0" applyFont="1" applyBorder="1" applyAlignment="1">
      <alignment horizontal="right" vertical="top" wrapText="1" indent="1"/>
    </xf>
    <xf numFmtId="0" fontId="4" fillId="0" borderId="14" xfId="0" applyFont="1" applyBorder="1" applyAlignment="1">
      <alignment horizontal="right" vertical="top" wrapText="1" indent="1"/>
    </xf>
    <xf numFmtId="0" fontId="4" fillId="0" borderId="21" xfId="0" applyFont="1" applyBorder="1" applyAlignment="1">
      <alignment horizontal="right" vertical="top" wrapText="1" indent="1"/>
    </xf>
    <xf numFmtId="0" fontId="4" fillId="0" borderId="33" xfId="0" applyFont="1" applyBorder="1" applyAlignment="1">
      <alignment horizontal="right" vertical="top" wrapText="1" indent="1"/>
    </xf>
    <xf numFmtId="0" fontId="4" fillId="0" borderId="27" xfId="0" applyFont="1" applyBorder="1" applyAlignment="1">
      <alignment horizontal="right" vertical="top" wrapText="1" indent="1"/>
    </xf>
    <xf numFmtId="0" fontId="4" fillId="0" borderId="30" xfId="0" applyFont="1" applyBorder="1" applyAlignment="1">
      <alignment horizontal="right" vertical="top" wrapText="1" indent="1"/>
    </xf>
    <xf numFmtId="0" fontId="0" fillId="0" borderId="22" xfId="0" applyBorder="1" applyAlignment="1">
      <alignment horizontal="right" vertical="top" wrapText="1" indent="1"/>
    </xf>
    <xf numFmtId="0" fontId="0" fillId="0" borderId="18" xfId="0" applyBorder="1" applyAlignment="1">
      <alignment horizontal="right" vertical="top" wrapText="1" indent="1"/>
    </xf>
    <xf numFmtId="0" fontId="0" fillId="0" borderId="23" xfId="0" applyBorder="1" applyAlignment="1">
      <alignment horizontal="right" vertical="top" wrapText="1" indent="1"/>
    </xf>
    <xf numFmtId="0" fontId="10" fillId="0" borderId="13" xfId="0" applyFont="1" applyBorder="1" applyAlignment="1">
      <alignment horizontal="right" vertical="top" wrapText="1" indent="2" readingOrder="2"/>
    </xf>
    <xf numFmtId="0" fontId="10" fillId="0" borderId="24" xfId="0" applyFont="1" applyBorder="1" applyAlignment="1">
      <alignment horizontal="right" vertical="top" wrapText="1" indent="2" readingOrder="2"/>
    </xf>
    <xf numFmtId="0" fontId="10" fillId="0" borderId="14" xfId="0" applyFont="1" applyBorder="1" applyAlignment="1">
      <alignment horizontal="right" vertical="top" wrapText="1" indent="2" readingOrder="2"/>
    </xf>
    <xf numFmtId="0" fontId="10" fillId="0" borderId="13" xfId="0" applyFont="1" applyBorder="1" applyAlignment="1">
      <alignment horizontal="right" indent="1" readingOrder="2"/>
    </xf>
    <xf numFmtId="0" fontId="10" fillId="0" borderId="24" xfId="0" applyFont="1" applyBorder="1" applyAlignment="1">
      <alignment horizontal="right" indent="1" readingOrder="2"/>
    </xf>
    <xf numFmtId="0" fontId="10" fillId="0" borderId="14" xfId="0" applyFont="1" applyBorder="1" applyAlignment="1">
      <alignment horizontal="right" indent="1" readingOrder="2"/>
    </xf>
    <xf numFmtId="0" fontId="4" fillId="0" borderId="22" xfId="0" applyFont="1" applyBorder="1" applyAlignment="1">
      <alignment horizontal="right" vertical="top" wrapText="1" indent="1"/>
    </xf>
    <xf numFmtId="0" fontId="4" fillId="0" borderId="18" xfId="0" applyFont="1" applyBorder="1" applyAlignment="1">
      <alignment horizontal="right" vertical="top" wrapText="1" indent="1"/>
    </xf>
    <xf numFmtId="0" fontId="4" fillId="0" borderId="23" xfId="0" applyFont="1" applyBorder="1" applyAlignment="1">
      <alignment horizontal="right" vertical="top" wrapText="1" indent="1"/>
    </xf>
    <xf numFmtId="0" fontId="4" fillId="0" borderId="20" xfId="0" applyFont="1" applyBorder="1" applyAlignment="1">
      <alignment horizontal="right" vertical="top" wrapText="1" indent="1"/>
    </xf>
    <xf numFmtId="0" fontId="4" fillId="0" borderId="25" xfId="0" applyFont="1" applyBorder="1" applyAlignment="1">
      <alignment horizontal="right" vertical="top" wrapText="1" indent="1"/>
    </xf>
    <xf numFmtId="0" fontId="4" fillId="0" borderId="26" xfId="0" applyFont="1" applyBorder="1" applyAlignment="1">
      <alignment horizontal="right" vertical="top" wrapText="1" indent="1"/>
    </xf>
    <xf numFmtId="0" fontId="4" fillId="0" borderId="19" xfId="0" applyFont="1" applyBorder="1" applyAlignment="1">
      <alignment horizontal="right" vertical="top" wrapText="1" indent="1"/>
    </xf>
    <xf numFmtId="0" fontId="4" fillId="0" borderId="28" xfId="0" applyFont="1" applyBorder="1" applyAlignment="1">
      <alignment horizontal="right" vertical="top" wrapText="1" indent="1"/>
    </xf>
    <xf numFmtId="0" fontId="10" fillId="0" borderId="24" xfId="0" applyFont="1" applyBorder="1" applyAlignment="1">
      <alignment horizontal="right" vertical="top" wrapText="1" indent="2"/>
    </xf>
    <xf numFmtId="0" fontId="10" fillId="0" borderId="14" xfId="0" applyFont="1" applyBorder="1" applyAlignment="1">
      <alignment horizontal="right" vertical="top" wrapText="1" indent="2"/>
    </xf>
    <xf numFmtId="0" fontId="10" fillId="0" borderId="13" xfId="0" applyFont="1" applyBorder="1" applyAlignment="1">
      <alignment horizontal="right" vertical="top" wrapText="1" indent="1" readingOrder="2"/>
    </xf>
    <xf numFmtId="0" fontId="10" fillId="0" borderId="24" xfId="0" applyFont="1" applyBorder="1" applyAlignment="1">
      <alignment horizontal="right" vertical="top" wrapText="1" indent="1" readingOrder="2"/>
    </xf>
    <xf numFmtId="0" fontId="10" fillId="0" borderId="14" xfId="0" applyFont="1" applyBorder="1" applyAlignment="1">
      <alignment horizontal="right" vertical="top" wrapText="1" indent="1" readingOrder="2"/>
    </xf>
    <xf numFmtId="0" fontId="6" fillId="5" borderId="20" xfId="0" applyFont="1" applyFill="1" applyBorder="1" applyAlignment="1">
      <alignment vertical="top" wrapText="1"/>
    </xf>
    <xf numFmtId="0" fontId="6" fillId="5" borderId="25" xfId="0" applyFont="1" applyFill="1" applyBorder="1" applyAlignment="1">
      <alignment vertical="top" wrapText="1"/>
    </xf>
    <xf numFmtId="0" fontId="6" fillId="5" borderId="26" xfId="0" applyFont="1" applyFill="1" applyBorder="1" applyAlignment="1">
      <alignment vertical="top" wrapText="1"/>
    </xf>
    <xf numFmtId="0" fontId="4" fillId="6" borderId="34" xfId="0" applyFont="1" applyFill="1" applyBorder="1" applyAlignment="1">
      <alignment horizontal="center" vertical="center"/>
    </xf>
    <xf numFmtId="0" fontId="4" fillId="6" borderId="10" xfId="0" applyFont="1" applyFill="1" applyBorder="1" applyAlignment="1">
      <alignment horizontal="center" vertical="center"/>
    </xf>
    <xf numFmtId="0" fontId="10" fillId="2" borderId="13" xfId="0" applyFont="1" applyFill="1" applyBorder="1" applyAlignment="1">
      <alignment horizontal="right" vertical="top" wrapText="1" indent="1" readingOrder="2"/>
    </xf>
    <xf numFmtId="0" fontId="10" fillId="2" borderId="24" xfId="0" applyFont="1" applyFill="1" applyBorder="1" applyAlignment="1">
      <alignment horizontal="right" vertical="top" wrapText="1" indent="1" readingOrder="2"/>
    </xf>
    <xf numFmtId="0" fontId="10" fillId="2" borderId="14" xfId="0" applyFont="1" applyFill="1" applyBorder="1" applyAlignment="1">
      <alignment horizontal="right" vertical="top" wrapText="1" indent="1" readingOrder="2"/>
    </xf>
    <xf numFmtId="0" fontId="10" fillId="2" borderId="13" xfId="0" applyFont="1" applyFill="1" applyBorder="1" applyAlignment="1">
      <alignment horizontal="right" vertical="top" wrapText="1" indent="2"/>
    </xf>
    <xf numFmtId="0" fontId="10" fillId="2" borderId="24" xfId="0" applyFont="1" applyFill="1" applyBorder="1" applyAlignment="1">
      <alignment horizontal="right" vertical="top" wrapText="1" indent="2"/>
    </xf>
    <xf numFmtId="0" fontId="10" fillId="2" borderId="14" xfId="0" applyFont="1" applyFill="1" applyBorder="1" applyAlignment="1">
      <alignment horizontal="right" vertical="top" wrapText="1" indent="2"/>
    </xf>
    <xf numFmtId="0" fontId="0" fillId="0" borderId="13" xfId="0" applyBorder="1" applyAlignment="1">
      <alignment horizontal="right" vertical="top" wrapText="1" indent="2" readingOrder="2"/>
    </xf>
    <xf numFmtId="0" fontId="0" fillId="0" borderId="24" xfId="0" applyBorder="1" applyAlignment="1">
      <alignment horizontal="right" vertical="top" wrapText="1" indent="2" readingOrder="2"/>
    </xf>
    <xf numFmtId="0" fontId="0" fillId="0" borderId="14" xfId="0" applyBorder="1" applyAlignment="1">
      <alignment horizontal="right" vertical="top" wrapText="1" indent="2" readingOrder="2"/>
    </xf>
    <xf numFmtId="0" fontId="8" fillId="2" borderId="13" xfId="0" applyFont="1" applyFill="1" applyBorder="1" applyAlignment="1">
      <alignment horizontal="right" vertical="top" wrapText="1" indent="1" readingOrder="2"/>
    </xf>
    <xf numFmtId="0" fontId="0" fillId="2" borderId="24" xfId="0" applyFill="1" applyBorder="1" applyAlignment="1">
      <alignment horizontal="right" vertical="top" wrapText="1" indent="1" readingOrder="2"/>
    </xf>
    <xf numFmtId="0" fontId="0" fillId="2" borderId="14" xfId="0" applyFill="1" applyBorder="1" applyAlignment="1">
      <alignment horizontal="right" vertical="top" wrapText="1" indent="1" readingOrder="2"/>
    </xf>
    <xf numFmtId="0" fontId="10" fillId="2" borderId="20" xfId="0" applyFont="1" applyFill="1" applyBorder="1" applyAlignment="1">
      <alignment horizontal="right" vertical="top" wrapText="1" indent="2"/>
    </xf>
    <xf numFmtId="0" fontId="10" fillId="2" borderId="25" xfId="0" applyFont="1" applyFill="1" applyBorder="1" applyAlignment="1">
      <alignment horizontal="right" vertical="top" wrapText="1" indent="2"/>
    </xf>
    <xf numFmtId="0" fontId="10" fillId="2" borderId="26" xfId="0" applyFont="1" applyFill="1" applyBorder="1" applyAlignment="1">
      <alignment horizontal="right" vertical="top" wrapText="1" indent="2"/>
    </xf>
    <xf numFmtId="0" fontId="5" fillId="6" borderId="12" xfId="0" applyFont="1" applyFill="1" applyBorder="1" applyAlignment="1">
      <alignment horizontal="center" vertical="top"/>
    </xf>
    <xf numFmtId="0" fontId="10" fillId="0" borderId="24" xfId="0" applyFont="1" applyBorder="1" applyAlignment="1">
      <alignment horizontal="right" vertical="top" wrapText="1" indent="1"/>
    </xf>
    <xf numFmtId="0" fontId="10" fillId="0" borderId="14" xfId="0" applyFont="1" applyBorder="1" applyAlignment="1">
      <alignment horizontal="right" vertical="top" wrapText="1" indent="1"/>
    </xf>
    <xf numFmtId="0" fontId="0" fillId="0" borderId="13" xfId="0" applyBorder="1" applyAlignment="1">
      <alignment horizontal="right" vertical="top" wrapText="1" indent="1"/>
    </xf>
  </cellXfs>
  <cellStyles count="1">
    <cellStyle name="Normal" xfId="0" builtinId="0"/>
  </cellStyles>
  <dxfs count="91">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b/>
        <i val="0"/>
      </font>
      <fill>
        <patternFill>
          <bgColor rgb="FFFF0000"/>
        </patternFill>
      </fill>
    </dxf>
    <dxf>
      <font>
        <b/>
        <i val="0"/>
      </font>
      <fill>
        <patternFill>
          <bgColor rgb="FFFFC000"/>
        </patternFill>
      </fill>
    </dxf>
    <dxf>
      <font>
        <b/>
        <i val="0"/>
      </font>
      <fill>
        <patternFill>
          <bgColor rgb="FF00B050"/>
        </patternFill>
      </fill>
    </dxf>
    <dxf>
      <font>
        <b/>
        <i val="0"/>
      </font>
      <fill>
        <patternFill>
          <bgColor theme="8" tint="0.79998168889431442"/>
        </patternFill>
      </fill>
    </dxf>
    <dxf>
      <font>
        <strike/>
        <color theme="0" tint="-0.1499679555650502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rightToLeft="1" workbookViewId="0"/>
  </sheetViews>
  <sheetFormatPr defaultRowHeight="14.25" x14ac:dyDescent="0.2"/>
  <cols>
    <col min="1" max="1" width="10.125" bestFit="1" customWidth="1"/>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R81"/>
  <sheetViews>
    <sheetView showGridLines="0" rightToLeft="1" workbookViewId="0"/>
  </sheetViews>
  <sheetFormatPr defaultRowHeight="14.25" x14ac:dyDescent="0.2"/>
  <cols>
    <col min="1" max="1" width="1.875" customWidth="1"/>
    <col min="2" max="5" width="11.75" customWidth="1"/>
    <col min="9" max="9" width="10.75" bestFit="1" customWidth="1"/>
    <col min="10" max="10" width="1.875" customWidth="1"/>
    <col min="11" max="11" width="9.5" bestFit="1" customWidth="1"/>
    <col min="12" max="12" width="10.5" bestFit="1" customWidth="1"/>
    <col min="13" max="13" width="10.125" bestFit="1" customWidth="1"/>
    <col min="14" max="14" width="56.875" bestFit="1" customWidth="1"/>
    <col min="15" max="15" width="1.875" customWidth="1"/>
    <col min="16" max="16" width="10.125" bestFit="1" customWidth="1"/>
    <col min="17" max="17" width="8.375" bestFit="1" customWidth="1"/>
    <col min="18" max="18" width="30.75" customWidth="1"/>
  </cols>
  <sheetData>
    <row r="1" spans="1:6" s="7" customFormat="1" ht="33.75" x14ac:dyDescent="0.5">
      <c r="A1" s="6" t="s">
        <v>75</v>
      </c>
    </row>
    <row r="2" spans="1:6" ht="15" thickBot="1" x14ac:dyDescent="0.25"/>
    <row r="3" spans="1:6" ht="18" x14ac:dyDescent="0.25">
      <c r="B3" s="85" t="s">
        <v>10</v>
      </c>
      <c r="C3" s="86"/>
      <c r="D3" s="86"/>
      <c r="E3" s="87"/>
    </row>
    <row r="4" spans="1:6" ht="15" x14ac:dyDescent="0.2">
      <c r="B4" s="57" t="s">
        <v>6</v>
      </c>
      <c r="C4" s="89" t="s">
        <v>80</v>
      </c>
      <c r="D4" s="89"/>
      <c r="E4" s="58" t="s">
        <v>277</v>
      </c>
    </row>
    <row r="5" spans="1:6" ht="15.75" thickBot="1" x14ac:dyDescent="0.25">
      <c r="B5" s="59" t="s">
        <v>279</v>
      </c>
      <c r="C5" s="90">
        <f>VLOOKUP(B5,$K$24:$M$24,2,FALSE)</f>
        <v>44115</v>
      </c>
      <c r="D5" s="90"/>
      <c r="E5" s="60" t="str">
        <f>VLOOKUP(B5,$K$24:$M$24,3,FALSE)</f>
        <v>טיוטה</v>
      </c>
    </row>
    <row r="6" spans="1:6" ht="15" thickBot="1" x14ac:dyDescent="0.25"/>
    <row r="7" spans="1:6" ht="18" x14ac:dyDescent="0.25">
      <c r="B7" s="85" t="s">
        <v>4</v>
      </c>
      <c r="C7" s="86"/>
      <c r="D7" s="86"/>
      <c r="E7" s="87"/>
    </row>
    <row r="8" spans="1:6" ht="15" x14ac:dyDescent="0.2">
      <c r="B8" s="57" t="s">
        <v>6</v>
      </c>
      <c r="C8" s="89" t="s">
        <v>14</v>
      </c>
      <c r="D8" s="89"/>
      <c r="E8" s="58" t="s">
        <v>13</v>
      </c>
    </row>
    <row r="9" spans="1:6" ht="43.7" customHeight="1" thickBot="1" x14ac:dyDescent="0.25">
      <c r="B9" s="50">
        <v>999</v>
      </c>
      <c r="C9" s="88" t="str">
        <f>VLOOKUP(Filter_OP,OP_Details,3,FALSE)</f>
        <v>שם מפעיל זמני עד לבחירת זוכים במכרז</v>
      </c>
      <c r="D9" s="88"/>
      <c r="E9" s="51" t="str">
        <f>VLOOKUP(Filter_OP,OP_Details,2,FALSE)</f>
        <v>מַמָּ"שׁ</v>
      </c>
      <c r="F9" s="68" t="str">
        <f>VLOOKUP(Filter_Ver,VER_Details,4,FALSE)</f>
        <v>הנחיות למפעילים למימוש מסלקה ומרכזי שירות</v>
      </c>
    </row>
    <row r="10" spans="1:6" ht="15" thickBot="1" x14ac:dyDescent="0.25"/>
    <row r="11" spans="1:6" ht="18" x14ac:dyDescent="0.25">
      <c r="B11" s="85" t="s">
        <v>76</v>
      </c>
      <c r="C11" s="86"/>
      <c r="D11" s="86"/>
      <c r="E11" s="87"/>
    </row>
    <row r="12" spans="1:6" ht="30" x14ac:dyDescent="0.2">
      <c r="B12" s="54" t="s">
        <v>273</v>
      </c>
      <c r="C12" s="55" t="s">
        <v>274</v>
      </c>
      <c r="D12" s="55" t="s">
        <v>275</v>
      </c>
      <c r="E12" s="56" t="s">
        <v>276</v>
      </c>
    </row>
    <row r="13" spans="1:6" ht="15" x14ac:dyDescent="0.2">
      <c r="B13" s="64" t="str">
        <f>IF($B$14="כן","M","")</f>
        <v>M</v>
      </c>
      <c r="C13" s="65" t="str">
        <f>IF($C$14="כן","O","")</f>
        <v>O</v>
      </c>
      <c r="D13" s="65" t="str">
        <f>IF($D$14="כן","N","")</f>
        <v>N</v>
      </c>
      <c r="E13" s="66" t="str">
        <f>IF($E$14="כן","I","")</f>
        <v>I</v>
      </c>
    </row>
    <row r="14" spans="1:6" ht="15.75" thickBot="1" x14ac:dyDescent="0.25">
      <c r="B14" s="61" t="s">
        <v>77</v>
      </c>
      <c r="C14" s="62" t="s">
        <v>77</v>
      </c>
      <c r="D14" s="62" t="s">
        <v>77</v>
      </c>
      <c r="E14" s="63" t="s">
        <v>77</v>
      </c>
    </row>
    <row r="22" spans="9:18" x14ac:dyDescent="0.2">
      <c r="I22" t="s">
        <v>79</v>
      </c>
      <c r="K22" t="s">
        <v>9</v>
      </c>
      <c r="L22" t="s">
        <v>7</v>
      </c>
      <c r="M22" t="s">
        <v>8</v>
      </c>
      <c r="N22" t="s">
        <v>270</v>
      </c>
      <c r="P22" t="s">
        <v>11</v>
      </c>
      <c r="Q22" t="s">
        <v>74</v>
      </c>
      <c r="R22" t="s">
        <v>12</v>
      </c>
    </row>
    <row r="23" spans="9:18" x14ac:dyDescent="0.2">
      <c r="I23" s="2"/>
      <c r="K23" s="2"/>
      <c r="L23" s="2"/>
      <c r="M23" s="2"/>
      <c r="N23" s="2"/>
      <c r="P23" s="2"/>
      <c r="Q23" s="2"/>
      <c r="R23" s="2"/>
    </row>
    <row r="24" spans="9:18" x14ac:dyDescent="0.2">
      <c r="I24" t="s">
        <v>77</v>
      </c>
      <c r="K24" s="3" t="s">
        <v>279</v>
      </c>
      <c r="L24" s="1">
        <v>44115</v>
      </c>
      <c r="M24" s="5" t="s">
        <v>171</v>
      </c>
      <c r="N24" t="s">
        <v>280</v>
      </c>
      <c r="P24">
        <v>0</v>
      </c>
      <c r="Q24" t="s">
        <v>15</v>
      </c>
      <c r="R24" t="s">
        <v>16</v>
      </c>
    </row>
    <row r="25" spans="9:18" x14ac:dyDescent="0.2">
      <c r="I25" t="s">
        <v>78</v>
      </c>
      <c r="K25" s="2"/>
      <c r="L25" s="2"/>
      <c r="M25" s="2"/>
      <c r="N25" s="2"/>
      <c r="P25">
        <v>1</v>
      </c>
      <c r="Q25" t="s">
        <v>15</v>
      </c>
      <c r="R25" t="s">
        <v>17</v>
      </c>
    </row>
    <row r="26" spans="9:18" x14ac:dyDescent="0.2">
      <c r="I26" s="2"/>
      <c r="P26">
        <v>2</v>
      </c>
      <c r="Q26" t="s">
        <v>18</v>
      </c>
      <c r="R26" t="s">
        <v>19</v>
      </c>
    </row>
    <row r="27" spans="9:18" x14ac:dyDescent="0.2">
      <c r="P27">
        <v>3</v>
      </c>
      <c r="Q27" t="s">
        <v>18</v>
      </c>
      <c r="R27" t="s">
        <v>20</v>
      </c>
    </row>
    <row r="28" spans="9:18" x14ac:dyDescent="0.2">
      <c r="P28">
        <v>4</v>
      </c>
      <c r="Q28" t="s">
        <v>18</v>
      </c>
      <c r="R28" t="s">
        <v>21</v>
      </c>
    </row>
    <row r="29" spans="9:18" x14ac:dyDescent="0.2">
      <c r="P29">
        <v>5</v>
      </c>
      <c r="Q29" t="s">
        <v>18</v>
      </c>
      <c r="R29" t="s">
        <v>22</v>
      </c>
    </row>
    <row r="30" spans="9:18" x14ac:dyDescent="0.2">
      <c r="P30">
        <v>6</v>
      </c>
      <c r="Q30" t="s">
        <v>18</v>
      </c>
      <c r="R30" t="s">
        <v>23</v>
      </c>
    </row>
    <row r="31" spans="9:18" x14ac:dyDescent="0.2">
      <c r="P31">
        <v>7</v>
      </c>
      <c r="Q31" t="s">
        <v>18</v>
      </c>
      <c r="R31" t="s">
        <v>24</v>
      </c>
    </row>
    <row r="32" spans="9:18" x14ac:dyDescent="0.2">
      <c r="P32">
        <v>8</v>
      </c>
      <c r="Q32" t="s">
        <v>18</v>
      </c>
      <c r="R32" t="s">
        <v>25</v>
      </c>
    </row>
    <row r="33" spans="16:18" x14ac:dyDescent="0.2">
      <c r="P33">
        <v>9</v>
      </c>
      <c r="Q33" t="s">
        <v>18</v>
      </c>
      <c r="R33" t="s">
        <v>26</v>
      </c>
    </row>
    <row r="34" spans="16:18" x14ac:dyDescent="0.2">
      <c r="P34">
        <v>10</v>
      </c>
      <c r="Q34" t="s">
        <v>18</v>
      </c>
      <c r="R34" t="s">
        <v>27</v>
      </c>
    </row>
    <row r="35" spans="16:18" x14ac:dyDescent="0.2">
      <c r="P35">
        <v>14</v>
      </c>
      <c r="Q35" t="s">
        <v>18</v>
      </c>
      <c r="R35" t="s">
        <v>28</v>
      </c>
    </row>
    <row r="36" spans="16:18" x14ac:dyDescent="0.2">
      <c r="P36">
        <v>15</v>
      </c>
      <c r="Q36" t="s">
        <v>18</v>
      </c>
      <c r="R36" t="s">
        <v>29</v>
      </c>
    </row>
    <row r="37" spans="16:18" x14ac:dyDescent="0.2">
      <c r="P37">
        <v>16</v>
      </c>
      <c r="Q37" t="s">
        <v>18</v>
      </c>
      <c r="R37" t="s">
        <v>30</v>
      </c>
    </row>
    <row r="38" spans="16:18" x14ac:dyDescent="0.2">
      <c r="P38">
        <v>17</v>
      </c>
      <c r="Q38" t="s">
        <v>18</v>
      </c>
      <c r="R38" t="s">
        <v>31</v>
      </c>
    </row>
    <row r="39" spans="16:18" x14ac:dyDescent="0.2">
      <c r="P39">
        <v>18</v>
      </c>
      <c r="Q39" t="s">
        <v>18</v>
      </c>
      <c r="R39" t="s">
        <v>32</v>
      </c>
    </row>
    <row r="40" spans="16:18" x14ac:dyDescent="0.2">
      <c r="P40">
        <v>19</v>
      </c>
      <c r="Q40" t="s">
        <v>18</v>
      </c>
      <c r="R40" t="s">
        <v>33</v>
      </c>
    </row>
    <row r="41" spans="16:18" x14ac:dyDescent="0.2">
      <c r="P41">
        <v>20</v>
      </c>
      <c r="Q41" t="s">
        <v>18</v>
      </c>
      <c r="R41" t="s">
        <v>34</v>
      </c>
    </row>
    <row r="42" spans="16:18" x14ac:dyDescent="0.2">
      <c r="P42">
        <v>21</v>
      </c>
      <c r="Q42" t="s">
        <v>18</v>
      </c>
      <c r="R42" t="s">
        <v>35</v>
      </c>
    </row>
    <row r="43" spans="16:18" x14ac:dyDescent="0.2">
      <c r="P43">
        <v>23</v>
      </c>
      <c r="Q43" t="s">
        <v>18</v>
      </c>
      <c r="R43" t="s">
        <v>36</v>
      </c>
    </row>
    <row r="44" spans="16:18" x14ac:dyDescent="0.2">
      <c r="P44">
        <v>24</v>
      </c>
      <c r="Q44" t="s">
        <v>18</v>
      </c>
      <c r="R44" t="s">
        <v>37</v>
      </c>
    </row>
    <row r="45" spans="16:18" x14ac:dyDescent="0.2">
      <c r="P45">
        <v>25</v>
      </c>
      <c r="Q45" t="s">
        <v>18</v>
      </c>
      <c r="R45" t="s">
        <v>38</v>
      </c>
    </row>
    <row r="46" spans="16:18" x14ac:dyDescent="0.2">
      <c r="P46">
        <v>30</v>
      </c>
      <c r="Q46" t="s">
        <v>18</v>
      </c>
      <c r="R46" t="s">
        <v>39</v>
      </c>
    </row>
    <row r="47" spans="16:18" x14ac:dyDescent="0.2">
      <c r="P47">
        <v>31</v>
      </c>
      <c r="Q47" t="s">
        <v>18</v>
      </c>
      <c r="R47" t="s">
        <v>40</v>
      </c>
    </row>
    <row r="48" spans="16:18" x14ac:dyDescent="0.2">
      <c r="P48">
        <v>32</v>
      </c>
      <c r="Q48" t="s">
        <v>18</v>
      </c>
      <c r="R48" t="s">
        <v>41</v>
      </c>
    </row>
    <row r="49" spans="16:18" x14ac:dyDescent="0.2">
      <c r="P49">
        <v>33</v>
      </c>
      <c r="Q49" t="s">
        <v>18</v>
      </c>
      <c r="R49" t="s">
        <v>42</v>
      </c>
    </row>
    <row r="50" spans="16:18" x14ac:dyDescent="0.2">
      <c r="P50">
        <v>42</v>
      </c>
      <c r="Q50" t="s">
        <v>18</v>
      </c>
      <c r="R50" t="s">
        <v>43</v>
      </c>
    </row>
    <row r="51" spans="16:18" x14ac:dyDescent="0.2">
      <c r="P51">
        <v>43</v>
      </c>
      <c r="Q51" t="s">
        <v>18</v>
      </c>
      <c r="R51" t="s">
        <v>44</v>
      </c>
    </row>
    <row r="52" spans="16:18" x14ac:dyDescent="0.2">
      <c r="P52">
        <v>44</v>
      </c>
      <c r="Q52" t="s">
        <v>18</v>
      </c>
      <c r="R52" t="s">
        <v>45</v>
      </c>
    </row>
    <row r="53" spans="16:18" x14ac:dyDescent="0.2">
      <c r="P53">
        <v>45</v>
      </c>
      <c r="Q53" t="s">
        <v>18</v>
      </c>
      <c r="R53" t="s">
        <v>46</v>
      </c>
    </row>
    <row r="54" spans="16:18" x14ac:dyDescent="0.2">
      <c r="P54">
        <v>46</v>
      </c>
      <c r="Q54" t="s">
        <v>18</v>
      </c>
      <c r="R54" t="s">
        <v>47</v>
      </c>
    </row>
    <row r="55" spans="16:18" x14ac:dyDescent="0.2">
      <c r="P55">
        <v>47</v>
      </c>
      <c r="Q55" t="s">
        <v>18</v>
      </c>
      <c r="R55" t="s">
        <v>48</v>
      </c>
    </row>
    <row r="56" spans="16:18" x14ac:dyDescent="0.2">
      <c r="P56">
        <v>48</v>
      </c>
      <c r="Q56" t="s">
        <v>18</v>
      </c>
      <c r="R56" t="s">
        <v>49</v>
      </c>
    </row>
    <row r="57" spans="16:18" x14ac:dyDescent="0.2">
      <c r="P57">
        <v>49</v>
      </c>
      <c r="Q57" t="s">
        <v>18</v>
      </c>
      <c r="R57" t="s">
        <v>50</v>
      </c>
    </row>
    <row r="58" spans="16:18" x14ac:dyDescent="0.2">
      <c r="P58">
        <v>50</v>
      </c>
      <c r="Q58" t="s">
        <v>18</v>
      </c>
      <c r="R58" t="s">
        <v>51</v>
      </c>
    </row>
    <row r="59" spans="16:18" x14ac:dyDescent="0.2">
      <c r="P59">
        <v>51</v>
      </c>
      <c r="Q59" t="s">
        <v>18</v>
      </c>
      <c r="R59" t="s">
        <v>52</v>
      </c>
    </row>
    <row r="60" spans="16:18" x14ac:dyDescent="0.2">
      <c r="P60">
        <v>52</v>
      </c>
      <c r="Q60" t="s">
        <v>18</v>
      </c>
      <c r="R60" t="s">
        <v>53</v>
      </c>
    </row>
    <row r="61" spans="16:18" x14ac:dyDescent="0.2">
      <c r="P61">
        <v>53</v>
      </c>
      <c r="Q61" t="s">
        <v>18</v>
      </c>
      <c r="R61" t="s">
        <v>54</v>
      </c>
    </row>
    <row r="62" spans="16:18" x14ac:dyDescent="0.2">
      <c r="P62">
        <v>91</v>
      </c>
      <c r="Q62" t="s">
        <v>18</v>
      </c>
      <c r="R62" t="s">
        <v>55</v>
      </c>
    </row>
    <row r="63" spans="16:18" x14ac:dyDescent="0.2">
      <c r="P63">
        <v>92</v>
      </c>
      <c r="Q63" t="s">
        <v>18</v>
      </c>
      <c r="R63" t="s">
        <v>56</v>
      </c>
    </row>
    <row r="64" spans="16:18" x14ac:dyDescent="0.2">
      <c r="P64">
        <v>93</v>
      </c>
      <c r="Q64" t="s">
        <v>18</v>
      </c>
      <c r="R64" t="s">
        <v>57</v>
      </c>
    </row>
    <row r="65" spans="16:18" x14ac:dyDescent="0.2">
      <c r="P65">
        <v>94</v>
      </c>
      <c r="Q65" t="s">
        <v>18</v>
      </c>
      <c r="R65" t="s">
        <v>58</v>
      </c>
    </row>
    <row r="66" spans="16:18" x14ac:dyDescent="0.2">
      <c r="P66">
        <v>95</v>
      </c>
      <c r="Q66" t="s">
        <v>18</v>
      </c>
      <c r="R66" t="s">
        <v>59</v>
      </c>
    </row>
    <row r="67" spans="16:18" x14ac:dyDescent="0.2">
      <c r="P67">
        <v>96</v>
      </c>
      <c r="Q67" t="s">
        <v>18</v>
      </c>
      <c r="R67" t="s">
        <v>60</v>
      </c>
    </row>
    <row r="68" spans="16:18" x14ac:dyDescent="0.2">
      <c r="P68">
        <v>97</v>
      </c>
      <c r="Q68" t="s">
        <v>18</v>
      </c>
      <c r="R68" t="s">
        <v>61</v>
      </c>
    </row>
    <row r="69" spans="16:18" x14ac:dyDescent="0.2">
      <c r="P69">
        <v>98</v>
      </c>
      <c r="Q69" t="s">
        <v>18</v>
      </c>
      <c r="R69" t="s">
        <v>62</v>
      </c>
    </row>
    <row r="70" spans="16:18" x14ac:dyDescent="0.2">
      <c r="P70">
        <v>130</v>
      </c>
      <c r="Q70" t="s">
        <v>18</v>
      </c>
      <c r="R70" t="s">
        <v>63</v>
      </c>
    </row>
    <row r="71" spans="16:18" x14ac:dyDescent="0.2">
      <c r="P71">
        <v>200</v>
      </c>
      <c r="Q71" t="s">
        <v>64</v>
      </c>
      <c r="R71" t="s">
        <v>65</v>
      </c>
    </row>
    <row r="72" spans="16:18" x14ac:dyDescent="0.2">
      <c r="P72">
        <v>201</v>
      </c>
      <c r="Q72" t="s">
        <v>64</v>
      </c>
      <c r="R72" t="s">
        <v>66</v>
      </c>
    </row>
    <row r="73" spans="16:18" x14ac:dyDescent="0.2">
      <c r="P73">
        <v>202</v>
      </c>
      <c r="Q73" t="s">
        <v>64</v>
      </c>
      <c r="R73" t="s">
        <v>67</v>
      </c>
    </row>
    <row r="74" spans="16:18" x14ac:dyDescent="0.2">
      <c r="P74">
        <v>203</v>
      </c>
      <c r="Q74" t="s">
        <v>64</v>
      </c>
      <c r="R74" t="s">
        <v>68</v>
      </c>
    </row>
    <row r="75" spans="16:18" x14ac:dyDescent="0.2">
      <c r="P75">
        <v>204</v>
      </c>
      <c r="Q75" t="s">
        <v>64</v>
      </c>
      <c r="R75" t="s">
        <v>69</v>
      </c>
    </row>
    <row r="76" spans="16:18" x14ac:dyDescent="0.2">
      <c r="P76">
        <v>230</v>
      </c>
      <c r="Q76" t="s">
        <v>15</v>
      </c>
      <c r="R76" t="s">
        <v>70</v>
      </c>
    </row>
    <row r="77" spans="16:18" x14ac:dyDescent="0.2">
      <c r="P77">
        <v>239</v>
      </c>
      <c r="Q77" t="s">
        <v>15</v>
      </c>
      <c r="R77" t="s">
        <v>71</v>
      </c>
    </row>
    <row r="78" spans="16:18" x14ac:dyDescent="0.2">
      <c r="P78">
        <v>240</v>
      </c>
      <c r="Q78" t="s">
        <v>15</v>
      </c>
      <c r="R78" t="s">
        <v>72</v>
      </c>
    </row>
    <row r="79" spans="16:18" x14ac:dyDescent="0.2">
      <c r="P79">
        <v>250</v>
      </c>
      <c r="Q79" t="s">
        <v>15</v>
      </c>
      <c r="R79" t="s">
        <v>73</v>
      </c>
    </row>
    <row r="80" spans="16:18" x14ac:dyDescent="0.2">
      <c r="P80">
        <v>999</v>
      </c>
      <c r="Q80" t="s">
        <v>281</v>
      </c>
      <c r="R80" t="s">
        <v>282</v>
      </c>
    </row>
    <row r="81" spans="16:18" x14ac:dyDescent="0.2">
      <c r="P81" s="2"/>
      <c r="Q81" s="2"/>
      <c r="R81" s="2"/>
    </row>
  </sheetData>
  <mergeCells count="7">
    <mergeCell ref="B3:E3"/>
    <mergeCell ref="B7:E7"/>
    <mergeCell ref="B11:E11"/>
    <mergeCell ref="C9:D9"/>
    <mergeCell ref="C8:D8"/>
    <mergeCell ref="C5:D5"/>
    <mergeCell ref="C4:D4"/>
  </mergeCells>
  <dataValidations count="3">
    <dataValidation type="list" showInputMessage="1" showErrorMessage="1" errorTitle="ערך לא חוקי" error="נדרש לבחור מפעיל מתוך הרשימה" promptTitle="מפעיל" prompt="בחירה מהרשימה" sqref="B9">
      <formula1>OP_List</formula1>
    </dataValidation>
    <dataValidation type="list" showInputMessage="1" showErrorMessage="1" errorTitle="ערך לא חוקי" error="נדרש לבחור מתוך הרשימה" promptTitle="רמת מחוייבות" prompt="בחירה מהרשימה" sqref="B14:E14">
      <formula1>YES_NO</formula1>
    </dataValidation>
    <dataValidation type="list" allowBlank="1" showInputMessage="1" showErrorMessage="1" errorTitle="ערך לא חוקי" error="נדרש לבחור מספר גרסה מתוך הרשימה" promptTitle="גרסת הנחיה" prompt="בחירה מהרשימה" sqref="B5">
      <formula1>VER_List</formula1>
    </dataValidation>
  </dataValidations>
  <pageMargins left="0.7" right="0.7" top="0.75" bottom="0.75" header="0.3" footer="0.3"/>
  <pageSetup orientation="portrait" r:id="rId1"/>
  <ignoredErrors>
    <ignoredError sqref="K24" numberStoredAsText="1"/>
    <ignoredError sqref="C5"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W180"/>
  <sheetViews>
    <sheetView showGridLines="0" rightToLeft="1" tabSelected="1" zoomScale="110" zoomScaleNormal="110" workbookViewId="0"/>
  </sheetViews>
  <sheetFormatPr defaultRowHeight="14.25" x14ac:dyDescent="0.2"/>
  <cols>
    <col min="1" max="1" width="4.75" customWidth="1"/>
    <col min="2" max="2" width="9.875" customWidth="1"/>
    <col min="3" max="3" width="9.75" bestFit="1" customWidth="1"/>
    <col min="4" max="4" width="60.75" style="5" customWidth="1"/>
    <col min="5" max="5" width="21.375" bestFit="1" customWidth="1"/>
    <col min="6" max="6" width="32" bestFit="1" customWidth="1"/>
    <col min="7" max="7" width="105.125" bestFit="1" customWidth="1"/>
    <col min="8" max="9" width="12.875" customWidth="1"/>
    <col min="10" max="10" width="40.875" customWidth="1"/>
    <col min="11" max="11" width="70.875" customWidth="1"/>
    <col min="12" max="13" width="30.75" customWidth="1"/>
    <col min="14" max="14" width="1.875" customWidth="1"/>
    <col min="15" max="15" width="5" bestFit="1" customWidth="1"/>
    <col min="16" max="16" width="7.875" bestFit="1" customWidth="1"/>
    <col min="17" max="73" width="4.75" customWidth="1"/>
  </cols>
  <sheetData>
    <row r="1" spans="1:75" ht="13.7" customHeight="1" x14ac:dyDescent="0.25">
      <c r="B1" s="98" t="str">
        <f>סינון!$F$9</f>
        <v>הנחיות למפעילים למימוש מסלקה ומרכזי שירות</v>
      </c>
      <c r="C1" s="98"/>
      <c r="D1" s="98"/>
      <c r="E1" s="98"/>
      <c r="F1" s="98"/>
      <c r="G1" s="98"/>
      <c r="H1" s="98"/>
      <c r="O1" s="9" t="s">
        <v>5</v>
      </c>
      <c r="P1" s="9" t="s">
        <v>278</v>
      </c>
      <c r="Q1" s="9">
        <v>0</v>
      </c>
      <c r="R1" s="9">
        <v>1</v>
      </c>
      <c r="S1" s="9">
        <v>2</v>
      </c>
      <c r="T1" s="9">
        <v>3</v>
      </c>
      <c r="U1" s="9">
        <v>4</v>
      </c>
      <c r="V1" s="9">
        <v>5</v>
      </c>
      <c r="W1" s="9">
        <v>6</v>
      </c>
      <c r="X1" s="9">
        <v>7</v>
      </c>
      <c r="Y1" s="9">
        <v>8</v>
      </c>
      <c r="Z1" s="9">
        <v>9</v>
      </c>
      <c r="AA1" s="9">
        <v>10</v>
      </c>
      <c r="AB1" s="9">
        <v>14</v>
      </c>
      <c r="AC1" s="9">
        <v>15</v>
      </c>
      <c r="AD1" s="9">
        <v>16</v>
      </c>
      <c r="AE1" s="9">
        <v>17</v>
      </c>
      <c r="AF1" s="9">
        <v>18</v>
      </c>
      <c r="AG1" s="9">
        <v>19</v>
      </c>
      <c r="AH1" s="9">
        <v>20</v>
      </c>
      <c r="AI1" s="9">
        <v>21</v>
      </c>
      <c r="AJ1" s="9">
        <v>23</v>
      </c>
      <c r="AK1" s="9">
        <v>24</v>
      </c>
      <c r="AL1" s="9">
        <v>25</v>
      </c>
      <c r="AM1" s="9">
        <v>30</v>
      </c>
      <c r="AN1" s="9">
        <v>31</v>
      </c>
      <c r="AO1" s="9">
        <v>32</v>
      </c>
      <c r="AP1" s="9">
        <v>33</v>
      </c>
      <c r="AQ1" s="9">
        <v>42</v>
      </c>
      <c r="AR1" s="9">
        <v>43</v>
      </c>
      <c r="AS1" s="9">
        <v>44</v>
      </c>
      <c r="AT1" s="9">
        <v>45</v>
      </c>
      <c r="AU1" s="9">
        <v>46</v>
      </c>
      <c r="AV1" s="9">
        <v>47</v>
      </c>
      <c r="AW1" s="9">
        <v>48</v>
      </c>
      <c r="AX1" s="9">
        <v>49</v>
      </c>
      <c r="AY1" s="9">
        <v>50</v>
      </c>
      <c r="AZ1" s="9">
        <v>51</v>
      </c>
      <c r="BA1" s="9">
        <v>52</v>
      </c>
      <c r="BB1" s="9">
        <v>53</v>
      </c>
      <c r="BC1" s="9">
        <v>91</v>
      </c>
      <c r="BD1" s="9">
        <v>92</v>
      </c>
      <c r="BE1" s="9">
        <v>93</v>
      </c>
      <c r="BF1" s="9">
        <v>94</v>
      </c>
      <c r="BG1" s="9">
        <v>95</v>
      </c>
      <c r="BH1" s="9">
        <v>96</v>
      </c>
      <c r="BI1" s="9">
        <v>97</v>
      </c>
      <c r="BJ1" s="9">
        <v>98</v>
      </c>
      <c r="BK1" s="9">
        <v>130</v>
      </c>
      <c r="BL1" s="9">
        <v>200</v>
      </c>
      <c r="BM1" s="9">
        <v>201</v>
      </c>
      <c r="BN1" s="9">
        <v>202</v>
      </c>
      <c r="BO1" s="9">
        <v>203</v>
      </c>
      <c r="BP1" s="9">
        <v>204</v>
      </c>
      <c r="BQ1" s="9">
        <v>230</v>
      </c>
      <c r="BR1" s="9">
        <v>239</v>
      </c>
      <c r="BS1" s="9">
        <v>240</v>
      </c>
      <c r="BT1" s="9">
        <v>250</v>
      </c>
      <c r="BU1" s="9">
        <v>999</v>
      </c>
    </row>
    <row r="2" spans="1:75" ht="13.7" customHeight="1" x14ac:dyDescent="0.25">
      <c r="B2" s="97" t="str">
        <f>_xlfn.CONCAT("⓿ גרסה ",סינון!$B$5," מתאריך ",TEXT(סינון!$C$5,"DD/MM/YYYY")," בסטטוס ",סינון!$E$5," ⓿ מפעיל ",סינון!$E$9," ",TEXT(סינון!$B$9,"##0")," ",סינון!$C$9," ⓿ רמת מחוייבות מפעיל: ",IF(סינון!$B$14="כן","• מחוייב ",""),IF(סינון!$C$14="כן","• אופציונלי ",""),IF(סינון!$D$14="כן","• לא רלוונטי ",""),IF(סינון!$E$14="כן","• ידיעה",""))</f>
        <v>⓿ גרסה 1.0 מתאריך 11/10/2020 בסטטוס טיוטה ⓿ מפעיל מַמָּ"שׁ 999 שם מפעיל זמני עד לבחירת זוכים במכרז ⓿ רמת מחוייבות מפעיל: • מחוייב • אופציונלי • לא רלוונטי • ידיעה</v>
      </c>
      <c r="C2" s="97"/>
      <c r="D2" s="97"/>
      <c r="E2" s="97"/>
      <c r="F2" s="97"/>
      <c r="G2" s="97"/>
      <c r="H2" s="97"/>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W2" s="8"/>
    </row>
    <row r="3" spans="1:75" x14ac:dyDescent="0.2">
      <c r="B3" s="99"/>
      <c r="C3" s="99"/>
      <c r="D3" s="99"/>
      <c r="E3" s="99"/>
      <c r="F3" s="99"/>
      <c r="G3" s="99"/>
      <c r="H3" s="99"/>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row>
    <row r="4" spans="1:75" ht="54" x14ac:dyDescent="0.2">
      <c r="A4" s="69" t="s">
        <v>170</v>
      </c>
      <c r="B4" s="46" t="s">
        <v>272</v>
      </c>
      <c r="C4" s="18" t="s">
        <v>0</v>
      </c>
      <c r="D4" s="171" t="s">
        <v>1</v>
      </c>
      <c r="E4" s="171"/>
      <c r="F4" s="171"/>
      <c r="G4" s="171"/>
      <c r="H4" s="171"/>
      <c r="I4" s="42" t="s">
        <v>164</v>
      </c>
      <c r="J4" s="42" t="s">
        <v>82</v>
      </c>
      <c r="K4" s="42" t="s">
        <v>83</v>
      </c>
      <c r="L4" s="42" t="s">
        <v>84</v>
      </c>
      <c r="M4" s="42" t="s">
        <v>85</v>
      </c>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row>
    <row r="5" spans="1:75" ht="23.25" x14ac:dyDescent="0.2">
      <c r="A5" s="10" t="str" cm="1">
        <f t="array" ref="A5">IF(AND(Filter_Ver=הנחיות!O5, OR(INDEX(OP_Obligations,ROW(),MATCH(Filter_OP,OP_List))=Filter_M,INDEX(OP_Obligations,ROW(),MATCH(Filter_OP,OP_List))=Filter_O,INDEX(OP_Obligations,ROW(),MATCH(Filter_OP,OP_List))=Filter_N,INDEX(OP_Obligations,ROW(),MATCH(Filter_OP,OP_List))=Filter_I)),"√","X")</f>
        <v>√</v>
      </c>
      <c r="B5" s="52" t="str" cm="1">
        <f t="array" ref="B5">INDEX(OP_Obligations,ROW(),MATCH(Filter_OP,OP_List))</f>
        <v>M</v>
      </c>
      <c r="C5" s="40" t="s">
        <v>245</v>
      </c>
      <c r="D5" s="112" t="s">
        <v>169</v>
      </c>
      <c r="E5" s="113"/>
      <c r="F5" s="113"/>
      <c r="G5" s="113"/>
      <c r="H5" s="114"/>
      <c r="I5" s="41"/>
      <c r="J5" s="41"/>
      <c r="K5" s="41"/>
      <c r="L5" s="41"/>
      <c r="M5" s="41"/>
      <c r="O5" s="11" t="s">
        <v>279</v>
      </c>
      <c r="P5" s="67">
        <f t="shared" ref="P5:P22" si="0">_xlfn.NUMBERVALUE($O5)</f>
        <v>1</v>
      </c>
      <c r="Q5" s="49" t="s">
        <v>2</v>
      </c>
      <c r="R5" s="49" t="s">
        <v>2</v>
      </c>
      <c r="S5" s="49" t="s">
        <v>2</v>
      </c>
      <c r="T5" s="49" t="s">
        <v>2</v>
      </c>
      <c r="U5" s="49" t="s">
        <v>2</v>
      </c>
      <c r="V5" s="49" t="s">
        <v>2</v>
      </c>
      <c r="W5" s="49" t="s">
        <v>2</v>
      </c>
      <c r="X5" s="49" t="s">
        <v>2</v>
      </c>
      <c r="Y5" s="49" t="s">
        <v>2</v>
      </c>
      <c r="Z5" s="49" t="s">
        <v>2</v>
      </c>
      <c r="AA5" s="49" t="s">
        <v>2</v>
      </c>
      <c r="AB5" s="49" t="s">
        <v>2</v>
      </c>
      <c r="AC5" s="49" t="s">
        <v>2</v>
      </c>
      <c r="AD5" s="49" t="s">
        <v>2</v>
      </c>
      <c r="AE5" s="49" t="s">
        <v>2</v>
      </c>
      <c r="AF5" s="49" t="s">
        <v>2</v>
      </c>
      <c r="AG5" s="49" t="s">
        <v>2</v>
      </c>
      <c r="AH5" s="49" t="s">
        <v>2</v>
      </c>
      <c r="AI5" s="49" t="s">
        <v>2</v>
      </c>
      <c r="AJ5" s="49" t="s">
        <v>2</v>
      </c>
      <c r="AK5" s="49" t="s">
        <v>2</v>
      </c>
      <c r="AL5" s="49" t="s">
        <v>2</v>
      </c>
      <c r="AM5" s="49" t="s">
        <v>2</v>
      </c>
      <c r="AN5" s="49" t="s">
        <v>2</v>
      </c>
      <c r="AO5" s="49" t="s">
        <v>2</v>
      </c>
      <c r="AP5" s="49" t="s">
        <v>2</v>
      </c>
      <c r="AQ5" s="49" t="s">
        <v>2</v>
      </c>
      <c r="AR5" s="49" t="s">
        <v>2</v>
      </c>
      <c r="AS5" s="49" t="s">
        <v>2</v>
      </c>
      <c r="AT5" s="49" t="s">
        <v>2</v>
      </c>
      <c r="AU5" s="49" t="s">
        <v>2</v>
      </c>
      <c r="AV5" s="49" t="s">
        <v>2</v>
      </c>
      <c r="AW5" s="49" t="s">
        <v>2</v>
      </c>
      <c r="AX5" s="49" t="s">
        <v>2</v>
      </c>
      <c r="AY5" s="49" t="s">
        <v>2</v>
      </c>
      <c r="AZ5" s="49" t="s">
        <v>2</v>
      </c>
      <c r="BA5" s="49" t="s">
        <v>2</v>
      </c>
      <c r="BB5" s="49" t="s">
        <v>2</v>
      </c>
      <c r="BC5" s="49" t="s">
        <v>2</v>
      </c>
      <c r="BD5" s="49" t="s">
        <v>2</v>
      </c>
      <c r="BE5" s="49" t="s">
        <v>2</v>
      </c>
      <c r="BF5" s="49" t="s">
        <v>2</v>
      </c>
      <c r="BG5" s="49" t="s">
        <v>2</v>
      </c>
      <c r="BH5" s="49" t="s">
        <v>2</v>
      </c>
      <c r="BI5" s="49" t="s">
        <v>2</v>
      </c>
      <c r="BJ5" s="49" t="s">
        <v>2</v>
      </c>
      <c r="BK5" s="49" t="s">
        <v>2</v>
      </c>
      <c r="BL5" s="49" t="s">
        <v>2</v>
      </c>
      <c r="BM5" s="49" t="s">
        <v>2</v>
      </c>
      <c r="BN5" s="49" t="s">
        <v>2</v>
      </c>
      <c r="BO5" s="49" t="s">
        <v>2</v>
      </c>
      <c r="BP5" s="49" t="s">
        <v>2</v>
      </c>
      <c r="BQ5" s="49" t="s">
        <v>2</v>
      </c>
      <c r="BR5" s="49" t="s">
        <v>2</v>
      </c>
      <c r="BS5" s="49" t="s">
        <v>2</v>
      </c>
      <c r="BT5" s="49" t="s">
        <v>2</v>
      </c>
      <c r="BU5" s="49" t="s">
        <v>2</v>
      </c>
    </row>
    <row r="6" spans="1:75" x14ac:dyDescent="0.2">
      <c r="A6" s="10" t="str" cm="1">
        <f t="array" ref="A6">IF(AND(Filter_Ver=הנחיות!O6, OR(INDEX(OP_Obligations,ROW(),MATCH(Filter_OP,OP_List))=Filter_M,INDEX(OP_Obligations,ROW(),MATCH(Filter_OP,OP_List))=Filter_O,INDEX(OP_Obligations,ROW(),MATCH(Filter_OP,OP_List))=Filter_N,INDEX(OP_Obligations,ROW(),MATCH(Filter_OP,OP_List))=Filter_I)),"√","X")</f>
        <v>√</v>
      </c>
      <c r="B6" s="53" t="str" cm="1">
        <f t="array" ref="B6">INDEX(OP_Obligations,ROW(),MATCH(Filter_OP,OP_List))</f>
        <v>M</v>
      </c>
      <c r="C6" s="47" t="s">
        <v>165</v>
      </c>
      <c r="D6" s="119" t="s">
        <v>314</v>
      </c>
      <c r="E6" s="172"/>
      <c r="F6" s="172"/>
      <c r="G6" s="172"/>
      <c r="H6" s="173"/>
      <c r="I6" s="15"/>
      <c r="J6" s="16"/>
      <c r="K6" s="16"/>
      <c r="L6" s="15"/>
      <c r="M6" s="15"/>
      <c r="O6" s="11" t="s">
        <v>279</v>
      </c>
      <c r="P6" s="67">
        <f t="shared" si="0"/>
        <v>1</v>
      </c>
      <c r="Q6" s="49" t="s">
        <v>2</v>
      </c>
      <c r="R6" s="49" t="s">
        <v>2</v>
      </c>
      <c r="S6" s="49" t="s">
        <v>2</v>
      </c>
      <c r="T6" s="49" t="s">
        <v>2</v>
      </c>
      <c r="U6" s="49" t="s">
        <v>2</v>
      </c>
      <c r="V6" s="49" t="s">
        <v>2</v>
      </c>
      <c r="W6" s="49" t="s">
        <v>2</v>
      </c>
      <c r="X6" s="49" t="s">
        <v>2</v>
      </c>
      <c r="Y6" s="49" t="s">
        <v>2</v>
      </c>
      <c r="Z6" s="49" t="s">
        <v>2</v>
      </c>
      <c r="AA6" s="49" t="s">
        <v>2</v>
      </c>
      <c r="AB6" s="49" t="s">
        <v>2</v>
      </c>
      <c r="AC6" s="49" t="s">
        <v>2</v>
      </c>
      <c r="AD6" s="49" t="s">
        <v>2</v>
      </c>
      <c r="AE6" s="49" t="s">
        <v>2</v>
      </c>
      <c r="AF6" s="49" t="s">
        <v>2</v>
      </c>
      <c r="AG6" s="49" t="s">
        <v>2</v>
      </c>
      <c r="AH6" s="49" t="s">
        <v>2</v>
      </c>
      <c r="AI6" s="49" t="s">
        <v>2</v>
      </c>
      <c r="AJ6" s="49" t="s">
        <v>2</v>
      </c>
      <c r="AK6" s="49" t="s">
        <v>2</v>
      </c>
      <c r="AL6" s="49" t="s">
        <v>2</v>
      </c>
      <c r="AM6" s="49" t="s">
        <v>2</v>
      </c>
      <c r="AN6" s="49" t="s">
        <v>2</v>
      </c>
      <c r="AO6" s="49" t="s">
        <v>2</v>
      </c>
      <c r="AP6" s="49" t="s">
        <v>2</v>
      </c>
      <c r="AQ6" s="49" t="s">
        <v>2</v>
      </c>
      <c r="AR6" s="49" t="s">
        <v>2</v>
      </c>
      <c r="AS6" s="49" t="s">
        <v>2</v>
      </c>
      <c r="AT6" s="49" t="s">
        <v>2</v>
      </c>
      <c r="AU6" s="49" t="s">
        <v>2</v>
      </c>
      <c r="AV6" s="49" t="s">
        <v>2</v>
      </c>
      <c r="AW6" s="49" t="s">
        <v>2</v>
      </c>
      <c r="AX6" s="49" t="s">
        <v>2</v>
      </c>
      <c r="AY6" s="49" t="s">
        <v>2</v>
      </c>
      <c r="AZ6" s="49" t="s">
        <v>2</v>
      </c>
      <c r="BA6" s="49" t="s">
        <v>2</v>
      </c>
      <c r="BB6" s="49" t="s">
        <v>2</v>
      </c>
      <c r="BC6" s="49" t="s">
        <v>2</v>
      </c>
      <c r="BD6" s="49" t="s">
        <v>2</v>
      </c>
      <c r="BE6" s="49" t="s">
        <v>2</v>
      </c>
      <c r="BF6" s="49" t="s">
        <v>2</v>
      </c>
      <c r="BG6" s="49" t="s">
        <v>2</v>
      </c>
      <c r="BH6" s="49" t="s">
        <v>2</v>
      </c>
      <c r="BI6" s="49" t="s">
        <v>2</v>
      </c>
      <c r="BJ6" s="49" t="s">
        <v>2</v>
      </c>
      <c r="BK6" s="49" t="s">
        <v>2</v>
      </c>
      <c r="BL6" s="49" t="s">
        <v>2</v>
      </c>
      <c r="BM6" s="49" t="s">
        <v>2</v>
      </c>
      <c r="BN6" s="49" t="s">
        <v>2</v>
      </c>
      <c r="BO6" s="49" t="s">
        <v>2</v>
      </c>
      <c r="BP6" s="49" t="s">
        <v>2</v>
      </c>
      <c r="BQ6" s="49" t="s">
        <v>2</v>
      </c>
      <c r="BR6" s="49" t="s">
        <v>2</v>
      </c>
      <c r="BS6" s="49" t="s">
        <v>2</v>
      </c>
      <c r="BT6" s="49" t="s">
        <v>2</v>
      </c>
      <c r="BU6" s="49" t="s">
        <v>2</v>
      </c>
    </row>
    <row r="7" spans="1:75" x14ac:dyDescent="0.2">
      <c r="A7" s="10" t="str" cm="1">
        <f t="array" ref="A7">IF(AND(Filter_Ver=הנחיות!O7, OR(INDEX(OP_Obligations,ROW(),MATCH(Filter_OP,OP_List))=Filter_M,INDEX(OP_Obligations,ROW(),MATCH(Filter_OP,OP_List))=Filter_O,INDEX(OP_Obligations,ROW(),MATCH(Filter_OP,OP_List))=Filter_N,INDEX(OP_Obligations,ROW(),MATCH(Filter_OP,OP_List))=Filter_I)),"√","X")</f>
        <v>√</v>
      </c>
      <c r="B7" s="53" t="str" cm="1">
        <f t="array" ref="B7">INDEX(OP_Obligations,ROW(),MATCH(Filter_OP,OP_List))</f>
        <v>M</v>
      </c>
      <c r="C7" s="47" t="s">
        <v>166</v>
      </c>
      <c r="D7" s="148" t="s">
        <v>283</v>
      </c>
      <c r="E7" s="149"/>
      <c r="F7" s="149"/>
      <c r="G7" s="149"/>
      <c r="H7" s="150"/>
      <c r="I7" s="15"/>
      <c r="J7" s="16"/>
      <c r="K7" s="16"/>
      <c r="L7" s="15"/>
      <c r="M7" s="15"/>
      <c r="O7" s="11" t="s">
        <v>279</v>
      </c>
      <c r="P7" s="67">
        <f t="shared" si="0"/>
        <v>1</v>
      </c>
      <c r="Q7" s="49" t="s">
        <v>2</v>
      </c>
      <c r="R7" s="49" t="s">
        <v>2</v>
      </c>
      <c r="S7" s="49" t="s">
        <v>2</v>
      </c>
      <c r="T7" s="49" t="s">
        <v>2</v>
      </c>
      <c r="U7" s="49" t="s">
        <v>2</v>
      </c>
      <c r="V7" s="49" t="s">
        <v>2</v>
      </c>
      <c r="W7" s="49" t="s">
        <v>2</v>
      </c>
      <c r="X7" s="49" t="s">
        <v>2</v>
      </c>
      <c r="Y7" s="49" t="s">
        <v>2</v>
      </c>
      <c r="Z7" s="49" t="s">
        <v>2</v>
      </c>
      <c r="AA7" s="49" t="s">
        <v>2</v>
      </c>
      <c r="AB7" s="49" t="s">
        <v>2</v>
      </c>
      <c r="AC7" s="49" t="s">
        <v>2</v>
      </c>
      <c r="AD7" s="49" t="s">
        <v>2</v>
      </c>
      <c r="AE7" s="49" t="s">
        <v>2</v>
      </c>
      <c r="AF7" s="49" t="s">
        <v>2</v>
      </c>
      <c r="AG7" s="49" t="s">
        <v>2</v>
      </c>
      <c r="AH7" s="49" t="s">
        <v>2</v>
      </c>
      <c r="AI7" s="49" t="s">
        <v>2</v>
      </c>
      <c r="AJ7" s="49" t="s">
        <v>2</v>
      </c>
      <c r="AK7" s="49" t="s">
        <v>2</v>
      </c>
      <c r="AL7" s="49" t="s">
        <v>2</v>
      </c>
      <c r="AM7" s="49" t="s">
        <v>2</v>
      </c>
      <c r="AN7" s="49" t="s">
        <v>2</v>
      </c>
      <c r="AO7" s="49" t="s">
        <v>2</v>
      </c>
      <c r="AP7" s="49" t="s">
        <v>2</v>
      </c>
      <c r="AQ7" s="49" t="s">
        <v>2</v>
      </c>
      <c r="AR7" s="49" t="s">
        <v>2</v>
      </c>
      <c r="AS7" s="49" t="s">
        <v>2</v>
      </c>
      <c r="AT7" s="49" t="s">
        <v>2</v>
      </c>
      <c r="AU7" s="49" t="s">
        <v>2</v>
      </c>
      <c r="AV7" s="49" t="s">
        <v>2</v>
      </c>
      <c r="AW7" s="49" t="s">
        <v>2</v>
      </c>
      <c r="AX7" s="49" t="s">
        <v>2</v>
      </c>
      <c r="AY7" s="49" t="s">
        <v>2</v>
      </c>
      <c r="AZ7" s="49" t="s">
        <v>2</v>
      </c>
      <c r="BA7" s="49" t="s">
        <v>2</v>
      </c>
      <c r="BB7" s="49" t="s">
        <v>2</v>
      </c>
      <c r="BC7" s="49" t="s">
        <v>2</v>
      </c>
      <c r="BD7" s="49" t="s">
        <v>2</v>
      </c>
      <c r="BE7" s="49" t="s">
        <v>2</v>
      </c>
      <c r="BF7" s="49" t="s">
        <v>2</v>
      </c>
      <c r="BG7" s="49" t="s">
        <v>2</v>
      </c>
      <c r="BH7" s="49" t="s">
        <v>2</v>
      </c>
      <c r="BI7" s="49" t="s">
        <v>2</v>
      </c>
      <c r="BJ7" s="49" t="s">
        <v>2</v>
      </c>
      <c r="BK7" s="49" t="s">
        <v>2</v>
      </c>
      <c r="BL7" s="49" t="s">
        <v>2</v>
      </c>
      <c r="BM7" s="49" t="s">
        <v>2</v>
      </c>
      <c r="BN7" s="49" t="s">
        <v>2</v>
      </c>
      <c r="BO7" s="49" t="s">
        <v>2</v>
      </c>
      <c r="BP7" s="49" t="s">
        <v>2</v>
      </c>
      <c r="BQ7" s="49" t="s">
        <v>2</v>
      </c>
      <c r="BR7" s="49" t="s">
        <v>2</v>
      </c>
      <c r="BS7" s="49" t="s">
        <v>2</v>
      </c>
      <c r="BT7" s="49" t="s">
        <v>2</v>
      </c>
      <c r="BU7" s="49" t="s">
        <v>2</v>
      </c>
    </row>
    <row r="8" spans="1:75" ht="28.5" x14ac:dyDescent="0.2">
      <c r="A8" s="10" t="str" cm="1">
        <f t="array" ref="A8">IF(AND(Filter_Ver=הנחיות!O8, OR(INDEX(OP_Obligations,ROW(),MATCH(Filter_OP,OP_List))=Filter_M,INDEX(OP_Obligations,ROW(),MATCH(Filter_OP,OP_List))=Filter_O,INDEX(OP_Obligations,ROW(),MATCH(Filter_OP,OP_List))=Filter_N,INDEX(OP_Obligations,ROW(),MATCH(Filter_OP,OP_List))=Filter_I)),"√","X")</f>
        <v>√</v>
      </c>
      <c r="B8" s="53" t="str" cm="1">
        <f t="array" ref="B8">INDEX(OP_Obligations,ROW(),MATCH(Filter_OP,OP_List))</f>
        <v>M</v>
      </c>
      <c r="C8" s="47" t="s">
        <v>167</v>
      </c>
      <c r="D8" s="148" t="s">
        <v>285</v>
      </c>
      <c r="E8" s="149"/>
      <c r="F8" s="149"/>
      <c r="G8" s="149"/>
      <c r="H8" s="150"/>
      <c r="I8" s="15" t="s">
        <v>201</v>
      </c>
      <c r="J8" s="16"/>
      <c r="K8" s="16"/>
      <c r="L8" s="15"/>
      <c r="M8" s="15"/>
      <c r="O8" s="11" t="s">
        <v>279</v>
      </c>
      <c r="P8" s="67">
        <f t="shared" si="0"/>
        <v>1</v>
      </c>
      <c r="Q8" s="49" t="s">
        <v>2</v>
      </c>
      <c r="R8" s="49" t="s">
        <v>2</v>
      </c>
      <c r="S8" s="49" t="s">
        <v>2</v>
      </c>
      <c r="T8" s="49" t="s">
        <v>2</v>
      </c>
      <c r="U8" s="49" t="s">
        <v>2</v>
      </c>
      <c r="V8" s="49" t="s">
        <v>2</v>
      </c>
      <c r="W8" s="49" t="s">
        <v>2</v>
      </c>
      <c r="X8" s="49" t="s">
        <v>2</v>
      </c>
      <c r="Y8" s="49" t="s">
        <v>2</v>
      </c>
      <c r="Z8" s="49" t="s">
        <v>2</v>
      </c>
      <c r="AA8" s="49" t="s">
        <v>2</v>
      </c>
      <c r="AB8" s="49" t="s">
        <v>2</v>
      </c>
      <c r="AC8" s="49" t="s">
        <v>2</v>
      </c>
      <c r="AD8" s="49" t="s">
        <v>2</v>
      </c>
      <c r="AE8" s="49" t="s">
        <v>2</v>
      </c>
      <c r="AF8" s="49" t="s">
        <v>2</v>
      </c>
      <c r="AG8" s="49" t="s">
        <v>2</v>
      </c>
      <c r="AH8" s="49" t="s">
        <v>2</v>
      </c>
      <c r="AI8" s="49" t="s">
        <v>2</v>
      </c>
      <c r="AJ8" s="49" t="s">
        <v>2</v>
      </c>
      <c r="AK8" s="49" t="s">
        <v>2</v>
      </c>
      <c r="AL8" s="49" t="s">
        <v>2</v>
      </c>
      <c r="AM8" s="49" t="s">
        <v>2</v>
      </c>
      <c r="AN8" s="49" t="s">
        <v>2</v>
      </c>
      <c r="AO8" s="49" t="s">
        <v>2</v>
      </c>
      <c r="AP8" s="49" t="s">
        <v>2</v>
      </c>
      <c r="AQ8" s="49" t="s">
        <v>2</v>
      </c>
      <c r="AR8" s="49" t="s">
        <v>2</v>
      </c>
      <c r="AS8" s="49" t="s">
        <v>2</v>
      </c>
      <c r="AT8" s="49" t="s">
        <v>2</v>
      </c>
      <c r="AU8" s="49" t="s">
        <v>2</v>
      </c>
      <c r="AV8" s="49" t="s">
        <v>2</v>
      </c>
      <c r="AW8" s="49" t="s">
        <v>2</v>
      </c>
      <c r="AX8" s="49" t="s">
        <v>2</v>
      </c>
      <c r="AY8" s="49" t="s">
        <v>2</v>
      </c>
      <c r="AZ8" s="49" t="s">
        <v>2</v>
      </c>
      <c r="BA8" s="49" t="s">
        <v>2</v>
      </c>
      <c r="BB8" s="49" t="s">
        <v>2</v>
      </c>
      <c r="BC8" s="49" t="s">
        <v>2</v>
      </c>
      <c r="BD8" s="49" t="s">
        <v>2</v>
      </c>
      <c r="BE8" s="49" t="s">
        <v>2</v>
      </c>
      <c r="BF8" s="49" t="s">
        <v>2</v>
      </c>
      <c r="BG8" s="49" t="s">
        <v>2</v>
      </c>
      <c r="BH8" s="49" t="s">
        <v>2</v>
      </c>
      <c r="BI8" s="49" t="s">
        <v>2</v>
      </c>
      <c r="BJ8" s="49" t="s">
        <v>2</v>
      </c>
      <c r="BK8" s="49" t="s">
        <v>2</v>
      </c>
      <c r="BL8" s="49" t="s">
        <v>2</v>
      </c>
      <c r="BM8" s="49" t="s">
        <v>2</v>
      </c>
      <c r="BN8" s="49" t="s">
        <v>2</v>
      </c>
      <c r="BO8" s="49" t="s">
        <v>2</v>
      </c>
      <c r="BP8" s="49" t="s">
        <v>2</v>
      </c>
      <c r="BQ8" s="49" t="s">
        <v>2</v>
      </c>
      <c r="BR8" s="49" t="s">
        <v>2</v>
      </c>
      <c r="BS8" s="49" t="s">
        <v>2</v>
      </c>
      <c r="BT8" s="49" t="s">
        <v>2</v>
      </c>
      <c r="BU8" s="49" t="s">
        <v>2</v>
      </c>
    </row>
    <row r="9" spans="1:75" x14ac:dyDescent="0.2">
      <c r="A9" s="10" t="str" cm="1">
        <f t="array" ref="A9">IF(AND(Filter_Ver=הנחיות!O9, OR(INDEX(OP_Obligations,ROW(),MATCH(Filter_OP,OP_List))=Filter_M,INDEX(OP_Obligations,ROW(),MATCH(Filter_OP,OP_List))=Filter_O,INDEX(OP_Obligations,ROW(),MATCH(Filter_OP,OP_List))=Filter_N,INDEX(OP_Obligations,ROW(),MATCH(Filter_OP,OP_List))=Filter_I)),"√","X")</f>
        <v>√</v>
      </c>
      <c r="B9" s="53" t="str" cm="1">
        <f t="array" ref="B9">INDEX(OP_Obligations,ROW(),MATCH(Filter_OP,OP_List))</f>
        <v>M</v>
      </c>
      <c r="C9" s="47" t="s">
        <v>86</v>
      </c>
      <c r="D9" s="148" t="s">
        <v>284</v>
      </c>
      <c r="E9" s="149"/>
      <c r="F9" s="149"/>
      <c r="G9" s="149"/>
      <c r="H9" s="150"/>
      <c r="I9" s="15"/>
      <c r="J9" s="16"/>
      <c r="K9" s="16"/>
      <c r="L9" s="15"/>
      <c r="M9" s="15"/>
      <c r="O9" s="11" t="s">
        <v>279</v>
      </c>
      <c r="P9" s="67">
        <f t="shared" si="0"/>
        <v>1</v>
      </c>
      <c r="Q9" s="49" t="s">
        <v>2</v>
      </c>
      <c r="R9" s="49" t="s">
        <v>2</v>
      </c>
      <c r="S9" s="49" t="s">
        <v>2</v>
      </c>
      <c r="T9" s="49" t="s">
        <v>2</v>
      </c>
      <c r="U9" s="49" t="s">
        <v>2</v>
      </c>
      <c r="V9" s="49" t="s">
        <v>2</v>
      </c>
      <c r="W9" s="49" t="s">
        <v>2</v>
      </c>
      <c r="X9" s="49" t="s">
        <v>2</v>
      </c>
      <c r="Y9" s="49" t="s">
        <v>2</v>
      </c>
      <c r="Z9" s="49" t="s">
        <v>2</v>
      </c>
      <c r="AA9" s="49" t="s">
        <v>2</v>
      </c>
      <c r="AB9" s="49" t="s">
        <v>2</v>
      </c>
      <c r="AC9" s="49" t="s">
        <v>2</v>
      </c>
      <c r="AD9" s="49" t="s">
        <v>2</v>
      </c>
      <c r="AE9" s="49" t="s">
        <v>2</v>
      </c>
      <c r="AF9" s="49" t="s">
        <v>2</v>
      </c>
      <c r="AG9" s="49" t="s">
        <v>2</v>
      </c>
      <c r="AH9" s="49" t="s">
        <v>2</v>
      </c>
      <c r="AI9" s="49" t="s">
        <v>2</v>
      </c>
      <c r="AJ9" s="49" t="s">
        <v>2</v>
      </c>
      <c r="AK9" s="49" t="s">
        <v>2</v>
      </c>
      <c r="AL9" s="49" t="s">
        <v>2</v>
      </c>
      <c r="AM9" s="49" t="s">
        <v>2</v>
      </c>
      <c r="AN9" s="49" t="s">
        <v>2</v>
      </c>
      <c r="AO9" s="49" t="s">
        <v>2</v>
      </c>
      <c r="AP9" s="49" t="s">
        <v>2</v>
      </c>
      <c r="AQ9" s="49" t="s">
        <v>2</v>
      </c>
      <c r="AR9" s="49" t="s">
        <v>2</v>
      </c>
      <c r="AS9" s="49" t="s">
        <v>2</v>
      </c>
      <c r="AT9" s="49" t="s">
        <v>2</v>
      </c>
      <c r="AU9" s="49" t="s">
        <v>2</v>
      </c>
      <c r="AV9" s="49" t="s">
        <v>2</v>
      </c>
      <c r="AW9" s="49" t="s">
        <v>2</v>
      </c>
      <c r="AX9" s="49" t="s">
        <v>2</v>
      </c>
      <c r="AY9" s="49" t="s">
        <v>2</v>
      </c>
      <c r="AZ9" s="49" t="s">
        <v>2</v>
      </c>
      <c r="BA9" s="49" t="s">
        <v>2</v>
      </c>
      <c r="BB9" s="49" t="s">
        <v>2</v>
      </c>
      <c r="BC9" s="49" t="s">
        <v>2</v>
      </c>
      <c r="BD9" s="49" t="s">
        <v>2</v>
      </c>
      <c r="BE9" s="49" t="s">
        <v>2</v>
      </c>
      <c r="BF9" s="49" t="s">
        <v>2</v>
      </c>
      <c r="BG9" s="49" t="s">
        <v>2</v>
      </c>
      <c r="BH9" s="49" t="s">
        <v>2</v>
      </c>
      <c r="BI9" s="49" t="s">
        <v>2</v>
      </c>
      <c r="BJ9" s="49" t="s">
        <v>2</v>
      </c>
      <c r="BK9" s="49" t="s">
        <v>2</v>
      </c>
      <c r="BL9" s="49" t="s">
        <v>2</v>
      </c>
      <c r="BM9" s="49" t="s">
        <v>2</v>
      </c>
      <c r="BN9" s="49" t="s">
        <v>2</v>
      </c>
      <c r="BO9" s="49" t="s">
        <v>2</v>
      </c>
      <c r="BP9" s="49" t="s">
        <v>2</v>
      </c>
      <c r="BQ9" s="49" t="s">
        <v>2</v>
      </c>
      <c r="BR9" s="49" t="s">
        <v>2</v>
      </c>
      <c r="BS9" s="49" t="s">
        <v>2</v>
      </c>
      <c r="BT9" s="49" t="s">
        <v>2</v>
      </c>
      <c r="BU9" s="49" t="s">
        <v>2</v>
      </c>
    </row>
    <row r="10" spans="1:75" x14ac:dyDescent="0.2">
      <c r="A10" s="10" t="str" cm="1">
        <f t="array" ref="A10">IF(AND(Filter_Ver=הנחיות!O10, OR(INDEX(OP_Obligations,ROW(),MATCH(Filter_OP,OP_List))=Filter_M,INDEX(OP_Obligations,ROW(),MATCH(Filter_OP,OP_List))=Filter_O,INDEX(OP_Obligations,ROW(),MATCH(Filter_OP,OP_List))=Filter_N,INDEX(OP_Obligations,ROW(),MATCH(Filter_OP,OP_List))=Filter_I)),"√","X")</f>
        <v>√</v>
      </c>
      <c r="B10" s="53" t="str" cm="1">
        <f t="array" ref="B10">INDEX(OP_Obligations,ROW(),MATCH(Filter_OP,OP_List))</f>
        <v>N</v>
      </c>
      <c r="C10" s="47" t="s">
        <v>168</v>
      </c>
      <c r="D10" s="100" t="s">
        <v>288</v>
      </c>
      <c r="E10" s="101"/>
      <c r="F10" s="101"/>
      <c r="G10" s="101"/>
      <c r="H10" s="102"/>
      <c r="I10" s="15"/>
      <c r="J10" s="16"/>
      <c r="K10" s="16"/>
      <c r="L10" s="15"/>
      <c r="M10" s="15"/>
      <c r="O10" s="11" t="s">
        <v>279</v>
      </c>
      <c r="P10" s="67">
        <f t="shared" si="0"/>
        <v>1</v>
      </c>
      <c r="Q10" s="49" t="s">
        <v>81</v>
      </c>
      <c r="R10" s="49" t="s">
        <v>81</v>
      </c>
      <c r="S10" s="49" t="s">
        <v>81</v>
      </c>
      <c r="T10" s="49" t="s">
        <v>81</v>
      </c>
      <c r="U10" s="49" t="s">
        <v>81</v>
      </c>
      <c r="V10" s="49" t="s">
        <v>81</v>
      </c>
      <c r="W10" s="49" t="s">
        <v>81</v>
      </c>
      <c r="X10" s="49" t="s">
        <v>81</v>
      </c>
      <c r="Y10" s="49" t="s">
        <v>81</v>
      </c>
      <c r="Z10" s="49" t="s">
        <v>81</v>
      </c>
      <c r="AA10" s="49" t="s">
        <v>81</v>
      </c>
      <c r="AB10" s="49" t="s">
        <v>81</v>
      </c>
      <c r="AC10" s="49" t="s">
        <v>81</v>
      </c>
      <c r="AD10" s="49" t="s">
        <v>81</v>
      </c>
      <c r="AE10" s="49" t="s">
        <v>81</v>
      </c>
      <c r="AF10" s="49" t="s">
        <v>81</v>
      </c>
      <c r="AG10" s="49" t="s">
        <v>81</v>
      </c>
      <c r="AH10" s="49" t="s">
        <v>81</v>
      </c>
      <c r="AI10" s="49" t="s">
        <v>81</v>
      </c>
      <c r="AJ10" s="49" t="s">
        <v>81</v>
      </c>
      <c r="AK10" s="49" t="s">
        <v>81</v>
      </c>
      <c r="AL10" s="49" t="s">
        <v>81</v>
      </c>
      <c r="AM10" s="49" t="s">
        <v>81</v>
      </c>
      <c r="AN10" s="49" t="s">
        <v>81</v>
      </c>
      <c r="AO10" s="49" t="s">
        <v>81</v>
      </c>
      <c r="AP10" s="49" t="s">
        <v>81</v>
      </c>
      <c r="AQ10" s="49" t="s">
        <v>81</v>
      </c>
      <c r="AR10" s="49" t="s">
        <v>81</v>
      </c>
      <c r="AS10" s="49" t="s">
        <v>81</v>
      </c>
      <c r="AT10" s="49" t="s">
        <v>81</v>
      </c>
      <c r="AU10" s="49" t="s">
        <v>81</v>
      </c>
      <c r="AV10" s="49" t="s">
        <v>81</v>
      </c>
      <c r="AW10" s="49" t="s">
        <v>81</v>
      </c>
      <c r="AX10" s="49" t="s">
        <v>81</v>
      </c>
      <c r="AY10" s="49" t="s">
        <v>81</v>
      </c>
      <c r="AZ10" s="49" t="s">
        <v>81</v>
      </c>
      <c r="BA10" s="49" t="s">
        <v>81</v>
      </c>
      <c r="BB10" s="49" t="s">
        <v>81</v>
      </c>
      <c r="BC10" s="49" t="s">
        <v>81</v>
      </c>
      <c r="BD10" s="49" t="s">
        <v>81</v>
      </c>
      <c r="BE10" s="49" t="s">
        <v>81</v>
      </c>
      <c r="BF10" s="49" t="s">
        <v>81</v>
      </c>
      <c r="BG10" s="49" t="s">
        <v>81</v>
      </c>
      <c r="BH10" s="49" t="s">
        <v>81</v>
      </c>
      <c r="BI10" s="49" t="s">
        <v>81</v>
      </c>
      <c r="BJ10" s="49" t="s">
        <v>81</v>
      </c>
      <c r="BK10" s="49" t="s">
        <v>81</v>
      </c>
      <c r="BL10" s="49" t="s">
        <v>81</v>
      </c>
      <c r="BM10" s="49" t="s">
        <v>81</v>
      </c>
      <c r="BN10" s="49" t="s">
        <v>81</v>
      </c>
      <c r="BO10" s="49" t="s">
        <v>81</v>
      </c>
      <c r="BP10" s="49" t="s">
        <v>81</v>
      </c>
      <c r="BQ10" s="49" t="s">
        <v>81</v>
      </c>
      <c r="BR10" s="49" t="s">
        <v>81</v>
      </c>
      <c r="BS10" s="49" t="s">
        <v>81</v>
      </c>
      <c r="BT10" s="49" t="s">
        <v>81</v>
      </c>
      <c r="BU10" s="49" t="s">
        <v>81</v>
      </c>
    </row>
    <row r="11" spans="1:75" ht="23.25" x14ac:dyDescent="0.2">
      <c r="A11" s="10" t="str" cm="1">
        <f t="array" ref="A11">IF(AND(Filter_Ver=הנחיות!O11, OR(INDEX(OP_Obligations,ROW(),MATCH(Filter_OP,OP_List))=Filter_M,INDEX(OP_Obligations,ROW(),MATCH(Filter_OP,OP_List))=Filter_O,INDEX(OP_Obligations,ROW(),MATCH(Filter_OP,OP_List))=Filter_N,INDEX(OP_Obligations,ROW(),MATCH(Filter_OP,OP_List))=Filter_I)),"√","X")</f>
        <v>√</v>
      </c>
      <c r="B11" s="52" t="str" cm="1">
        <f t="array" ref="B11">INDEX(OP_Obligations,ROW(),MATCH(Filter_OP,OP_List))</f>
        <v>M</v>
      </c>
      <c r="C11" s="39" t="s">
        <v>246</v>
      </c>
      <c r="D11" s="112" t="s">
        <v>87</v>
      </c>
      <c r="E11" s="113"/>
      <c r="F11" s="113"/>
      <c r="G11" s="113"/>
      <c r="H11" s="114"/>
      <c r="I11" s="14"/>
      <c r="J11" s="14"/>
      <c r="K11" s="14"/>
      <c r="L11" s="14"/>
      <c r="M11" s="14"/>
      <c r="O11" s="11" t="s">
        <v>279</v>
      </c>
      <c r="P11" s="67">
        <f t="shared" si="0"/>
        <v>1</v>
      </c>
      <c r="Q11" s="49" t="s">
        <v>2</v>
      </c>
      <c r="R11" s="49" t="s">
        <v>2</v>
      </c>
      <c r="S11" s="49" t="s">
        <v>2</v>
      </c>
      <c r="T11" s="49" t="s">
        <v>2</v>
      </c>
      <c r="U11" s="49" t="s">
        <v>2</v>
      </c>
      <c r="V11" s="49" t="s">
        <v>2</v>
      </c>
      <c r="W11" s="49" t="s">
        <v>2</v>
      </c>
      <c r="X11" s="49" t="s">
        <v>2</v>
      </c>
      <c r="Y11" s="49" t="s">
        <v>2</v>
      </c>
      <c r="Z11" s="49" t="s">
        <v>2</v>
      </c>
      <c r="AA11" s="49" t="s">
        <v>2</v>
      </c>
      <c r="AB11" s="49" t="s">
        <v>2</v>
      </c>
      <c r="AC11" s="49" t="s">
        <v>2</v>
      </c>
      <c r="AD11" s="49" t="s">
        <v>2</v>
      </c>
      <c r="AE11" s="49" t="s">
        <v>2</v>
      </c>
      <c r="AF11" s="49" t="s">
        <v>2</v>
      </c>
      <c r="AG11" s="49" t="s">
        <v>2</v>
      </c>
      <c r="AH11" s="49" t="s">
        <v>2</v>
      </c>
      <c r="AI11" s="49" t="s">
        <v>2</v>
      </c>
      <c r="AJ11" s="49" t="s">
        <v>2</v>
      </c>
      <c r="AK11" s="49" t="s">
        <v>2</v>
      </c>
      <c r="AL11" s="49" t="s">
        <v>2</v>
      </c>
      <c r="AM11" s="49" t="s">
        <v>2</v>
      </c>
      <c r="AN11" s="49" t="s">
        <v>2</v>
      </c>
      <c r="AO11" s="49" t="s">
        <v>2</v>
      </c>
      <c r="AP11" s="49" t="s">
        <v>2</v>
      </c>
      <c r="AQ11" s="49" t="s">
        <v>2</v>
      </c>
      <c r="AR11" s="49" t="s">
        <v>2</v>
      </c>
      <c r="AS11" s="49" t="s">
        <v>2</v>
      </c>
      <c r="AT11" s="49" t="s">
        <v>2</v>
      </c>
      <c r="AU11" s="49" t="s">
        <v>2</v>
      </c>
      <c r="AV11" s="49" t="s">
        <v>2</v>
      </c>
      <c r="AW11" s="49" t="s">
        <v>2</v>
      </c>
      <c r="AX11" s="49" t="s">
        <v>2</v>
      </c>
      <c r="AY11" s="49" t="s">
        <v>2</v>
      </c>
      <c r="AZ11" s="49" t="s">
        <v>2</v>
      </c>
      <c r="BA11" s="49" t="s">
        <v>2</v>
      </c>
      <c r="BB11" s="49" t="s">
        <v>2</v>
      </c>
      <c r="BC11" s="49" t="s">
        <v>2</v>
      </c>
      <c r="BD11" s="49" t="s">
        <v>2</v>
      </c>
      <c r="BE11" s="49" t="s">
        <v>2</v>
      </c>
      <c r="BF11" s="49" t="s">
        <v>2</v>
      </c>
      <c r="BG11" s="49" t="s">
        <v>2</v>
      </c>
      <c r="BH11" s="49" t="s">
        <v>2</v>
      </c>
      <c r="BI11" s="49" t="s">
        <v>2</v>
      </c>
      <c r="BJ11" s="49" t="s">
        <v>2</v>
      </c>
      <c r="BK11" s="49" t="s">
        <v>2</v>
      </c>
      <c r="BL11" s="49" t="s">
        <v>2</v>
      </c>
      <c r="BM11" s="49" t="s">
        <v>2</v>
      </c>
      <c r="BN11" s="49" t="s">
        <v>2</v>
      </c>
      <c r="BO11" s="49" t="s">
        <v>2</v>
      </c>
      <c r="BP11" s="49" t="s">
        <v>2</v>
      </c>
      <c r="BQ11" s="49" t="s">
        <v>2</v>
      </c>
      <c r="BR11" s="49" t="s">
        <v>2</v>
      </c>
      <c r="BS11" s="49" t="s">
        <v>2</v>
      </c>
      <c r="BT11" s="49" t="s">
        <v>2</v>
      </c>
      <c r="BU11" s="49" t="s">
        <v>2</v>
      </c>
    </row>
    <row r="12" spans="1:75" ht="13.7" customHeight="1" x14ac:dyDescent="0.2">
      <c r="A12" s="10" t="str" cm="1">
        <f t="array" ref="A12">IF(AND(Filter_Ver=הנחיות!O12, OR(INDEX(OP_Obligations,ROW(),MATCH(Filter_OP,OP_List))=Filter_M,INDEX(OP_Obligations,ROW(),MATCH(Filter_OP,OP_List))=Filter_O,INDEX(OP_Obligations,ROW(),MATCH(Filter_OP,OP_List))=Filter_N,INDEX(OP_Obligations,ROW(),MATCH(Filter_OP,OP_List))=Filter_I)),"√","X")</f>
        <v>√</v>
      </c>
      <c r="B12" s="53" t="str" cm="1">
        <f t="array" ref="B12">INDEX(OP_Obligations,ROW(),MATCH(Filter_OP,OP_List))</f>
        <v>N</v>
      </c>
      <c r="C12" s="47" t="s">
        <v>88</v>
      </c>
      <c r="D12" s="174" t="s">
        <v>315</v>
      </c>
      <c r="E12" s="120"/>
      <c r="F12" s="120"/>
      <c r="G12" s="120"/>
      <c r="H12" s="121"/>
      <c r="I12" s="15" t="s">
        <v>93</v>
      </c>
      <c r="J12" s="16" t="s">
        <v>97</v>
      </c>
      <c r="K12" s="16" t="s">
        <v>98</v>
      </c>
      <c r="L12" s="15"/>
      <c r="M12" s="15"/>
      <c r="O12" s="11" t="s">
        <v>279</v>
      </c>
      <c r="P12" s="67">
        <f t="shared" si="0"/>
        <v>1</v>
      </c>
      <c r="Q12" s="49" t="s">
        <v>2</v>
      </c>
      <c r="R12" s="49" t="s">
        <v>2</v>
      </c>
      <c r="S12" s="49" t="s">
        <v>2</v>
      </c>
      <c r="T12" s="49" t="s">
        <v>2</v>
      </c>
      <c r="U12" s="49" t="s">
        <v>2</v>
      </c>
      <c r="V12" s="49" t="s">
        <v>2</v>
      </c>
      <c r="W12" s="49" t="s">
        <v>2</v>
      </c>
      <c r="X12" s="49" t="s">
        <v>2</v>
      </c>
      <c r="Y12" s="49" t="s">
        <v>2</v>
      </c>
      <c r="Z12" s="49" t="s">
        <v>2</v>
      </c>
      <c r="AA12" s="49" t="s">
        <v>2</v>
      </c>
      <c r="AB12" s="49" t="s">
        <v>2</v>
      </c>
      <c r="AC12" s="49" t="s">
        <v>2</v>
      </c>
      <c r="AD12" s="49" t="s">
        <v>2</v>
      </c>
      <c r="AE12" s="49" t="s">
        <v>2</v>
      </c>
      <c r="AF12" s="49" t="s">
        <v>2</v>
      </c>
      <c r="AG12" s="49" t="s">
        <v>2</v>
      </c>
      <c r="AH12" s="49" t="s">
        <v>2</v>
      </c>
      <c r="AI12" s="49" t="s">
        <v>2</v>
      </c>
      <c r="AJ12" s="49" t="s">
        <v>2</v>
      </c>
      <c r="AK12" s="49" t="s">
        <v>2</v>
      </c>
      <c r="AL12" s="49" t="s">
        <v>2</v>
      </c>
      <c r="AM12" s="49" t="s">
        <v>2</v>
      </c>
      <c r="AN12" s="49" t="s">
        <v>2</v>
      </c>
      <c r="AO12" s="49" t="s">
        <v>2</v>
      </c>
      <c r="AP12" s="49" t="s">
        <v>2</v>
      </c>
      <c r="AQ12" s="49" t="s">
        <v>2</v>
      </c>
      <c r="AR12" s="49" t="s">
        <v>2</v>
      </c>
      <c r="AS12" s="49" t="s">
        <v>2</v>
      </c>
      <c r="AT12" s="49" t="s">
        <v>2</v>
      </c>
      <c r="AU12" s="49" t="s">
        <v>2</v>
      </c>
      <c r="AV12" s="49" t="s">
        <v>2</v>
      </c>
      <c r="AW12" s="49" t="s">
        <v>2</v>
      </c>
      <c r="AX12" s="49" t="s">
        <v>2</v>
      </c>
      <c r="AY12" s="49" t="s">
        <v>2</v>
      </c>
      <c r="AZ12" s="49" t="s">
        <v>2</v>
      </c>
      <c r="BA12" s="49" t="s">
        <v>2</v>
      </c>
      <c r="BB12" s="49" t="s">
        <v>2</v>
      </c>
      <c r="BC12" s="49" t="s">
        <v>2</v>
      </c>
      <c r="BD12" s="49" t="s">
        <v>2</v>
      </c>
      <c r="BE12" s="49" t="s">
        <v>2</v>
      </c>
      <c r="BF12" s="49" t="s">
        <v>2</v>
      </c>
      <c r="BG12" s="49" t="s">
        <v>2</v>
      </c>
      <c r="BH12" s="49" t="s">
        <v>2</v>
      </c>
      <c r="BI12" s="49" t="s">
        <v>2</v>
      </c>
      <c r="BJ12" s="49" t="s">
        <v>2</v>
      </c>
      <c r="BK12" s="49" t="s">
        <v>2</v>
      </c>
      <c r="BL12" s="49" t="s">
        <v>2</v>
      </c>
      <c r="BM12" s="49" t="s">
        <v>2</v>
      </c>
      <c r="BN12" s="49" t="s">
        <v>2</v>
      </c>
      <c r="BO12" s="49" t="s">
        <v>2</v>
      </c>
      <c r="BP12" s="49" t="s">
        <v>2</v>
      </c>
      <c r="BQ12" s="49" t="s">
        <v>2</v>
      </c>
      <c r="BR12" s="49" t="s">
        <v>2</v>
      </c>
      <c r="BS12" s="49" t="s">
        <v>2</v>
      </c>
      <c r="BT12" s="49" t="s">
        <v>2</v>
      </c>
      <c r="BU12" s="49" t="s">
        <v>81</v>
      </c>
    </row>
    <row r="13" spans="1:75" ht="13.7" customHeight="1" x14ac:dyDescent="0.2">
      <c r="A13" s="10" t="str" cm="1">
        <f t="array" ref="A13">IF(AND(Filter_Ver=הנחיות!O13, OR(INDEX(OP_Obligations,ROW(),MATCH(Filter_OP,OP_List))=Filter_M,INDEX(OP_Obligations,ROW(),MATCH(Filter_OP,OP_List))=Filter_O,INDEX(OP_Obligations,ROW(),MATCH(Filter_OP,OP_List))=Filter_N,INDEX(OP_Obligations,ROW(),MATCH(Filter_OP,OP_List))=Filter_I)),"√","X")</f>
        <v>√</v>
      </c>
      <c r="B13" s="53" t="str" cm="1">
        <f t="array" ref="B13">INDEX(OP_Obligations,ROW(),MATCH(Filter_OP,OP_List))</f>
        <v>M</v>
      </c>
      <c r="C13" s="47" t="s">
        <v>92</v>
      </c>
      <c r="D13" s="119" t="s">
        <v>327</v>
      </c>
      <c r="E13" s="172"/>
      <c r="F13" s="172"/>
      <c r="G13" s="172"/>
      <c r="H13" s="173"/>
      <c r="I13" s="15" t="s">
        <v>100</v>
      </c>
      <c r="J13" s="16" t="s">
        <v>101</v>
      </c>
      <c r="K13" s="16" t="s">
        <v>102</v>
      </c>
      <c r="L13" s="15"/>
      <c r="M13" s="15"/>
      <c r="O13" s="11" t="s">
        <v>279</v>
      </c>
      <c r="P13" s="67">
        <f t="shared" si="0"/>
        <v>1</v>
      </c>
      <c r="Q13" s="49" t="s">
        <v>2</v>
      </c>
      <c r="R13" s="49" t="s">
        <v>2</v>
      </c>
      <c r="S13" s="49" t="s">
        <v>2</v>
      </c>
      <c r="T13" s="49" t="s">
        <v>2</v>
      </c>
      <c r="U13" s="49" t="s">
        <v>2</v>
      </c>
      <c r="V13" s="49" t="s">
        <v>2</v>
      </c>
      <c r="W13" s="49" t="s">
        <v>2</v>
      </c>
      <c r="X13" s="49" t="s">
        <v>2</v>
      </c>
      <c r="Y13" s="49" t="s">
        <v>2</v>
      </c>
      <c r="Z13" s="49" t="s">
        <v>2</v>
      </c>
      <c r="AA13" s="49" t="s">
        <v>2</v>
      </c>
      <c r="AB13" s="49" t="s">
        <v>2</v>
      </c>
      <c r="AC13" s="49" t="s">
        <v>2</v>
      </c>
      <c r="AD13" s="49" t="s">
        <v>2</v>
      </c>
      <c r="AE13" s="49" t="s">
        <v>2</v>
      </c>
      <c r="AF13" s="49" t="s">
        <v>2</v>
      </c>
      <c r="AG13" s="49" t="s">
        <v>2</v>
      </c>
      <c r="AH13" s="49" t="s">
        <v>2</v>
      </c>
      <c r="AI13" s="49" t="s">
        <v>2</v>
      </c>
      <c r="AJ13" s="49" t="s">
        <v>2</v>
      </c>
      <c r="AK13" s="49" t="s">
        <v>2</v>
      </c>
      <c r="AL13" s="49" t="s">
        <v>2</v>
      </c>
      <c r="AM13" s="49" t="s">
        <v>2</v>
      </c>
      <c r="AN13" s="49" t="s">
        <v>2</v>
      </c>
      <c r="AO13" s="49" t="s">
        <v>2</v>
      </c>
      <c r="AP13" s="49" t="s">
        <v>2</v>
      </c>
      <c r="AQ13" s="49" t="s">
        <v>2</v>
      </c>
      <c r="AR13" s="49" t="s">
        <v>2</v>
      </c>
      <c r="AS13" s="49" t="s">
        <v>2</v>
      </c>
      <c r="AT13" s="49" t="s">
        <v>2</v>
      </c>
      <c r="AU13" s="49" t="s">
        <v>2</v>
      </c>
      <c r="AV13" s="49" t="s">
        <v>2</v>
      </c>
      <c r="AW13" s="49" t="s">
        <v>2</v>
      </c>
      <c r="AX13" s="49" t="s">
        <v>2</v>
      </c>
      <c r="AY13" s="49" t="s">
        <v>2</v>
      </c>
      <c r="AZ13" s="49" t="s">
        <v>2</v>
      </c>
      <c r="BA13" s="49" t="s">
        <v>2</v>
      </c>
      <c r="BB13" s="49" t="s">
        <v>2</v>
      </c>
      <c r="BC13" s="49" t="s">
        <v>2</v>
      </c>
      <c r="BD13" s="49" t="s">
        <v>2</v>
      </c>
      <c r="BE13" s="49" t="s">
        <v>2</v>
      </c>
      <c r="BF13" s="49" t="s">
        <v>2</v>
      </c>
      <c r="BG13" s="49" t="s">
        <v>2</v>
      </c>
      <c r="BH13" s="49" t="s">
        <v>2</v>
      </c>
      <c r="BI13" s="49" t="s">
        <v>2</v>
      </c>
      <c r="BJ13" s="49" t="s">
        <v>2</v>
      </c>
      <c r="BK13" s="49" t="s">
        <v>2</v>
      </c>
      <c r="BL13" s="49" t="s">
        <v>2</v>
      </c>
      <c r="BM13" s="49" t="s">
        <v>2</v>
      </c>
      <c r="BN13" s="49" t="s">
        <v>2</v>
      </c>
      <c r="BO13" s="49" t="s">
        <v>2</v>
      </c>
      <c r="BP13" s="49" t="s">
        <v>2</v>
      </c>
      <c r="BQ13" s="49" t="s">
        <v>2</v>
      </c>
      <c r="BR13" s="49" t="s">
        <v>2</v>
      </c>
      <c r="BS13" s="49" t="s">
        <v>2</v>
      </c>
      <c r="BT13" s="49" t="s">
        <v>2</v>
      </c>
      <c r="BU13" s="49" t="s">
        <v>2</v>
      </c>
    </row>
    <row r="14" spans="1:75" ht="13.7" customHeight="1" x14ac:dyDescent="0.2">
      <c r="A14" s="10" t="str" cm="1">
        <f t="array" ref="A14">IF(AND(Filter_Ver=הנחיות!O14, OR(INDEX(OP_Obligations,ROW(),MATCH(Filter_OP,OP_List))=Filter_M,INDEX(OP_Obligations,ROW(),MATCH(Filter_OP,OP_List))=Filter_O,INDEX(OP_Obligations,ROW(),MATCH(Filter_OP,OP_List))=Filter_N,INDEX(OP_Obligations,ROW(),MATCH(Filter_OP,OP_List))=Filter_I)),"√","X")</f>
        <v>√</v>
      </c>
      <c r="B14" s="53" t="str" cm="1">
        <f t="array" ref="B14">INDEX(OP_Obligations,ROW(),MATCH(Filter_OP,OP_List))</f>
        <v>M</v>
      </c>
      <c r="C14" s="47" t="s">
        <v>94</v>
      </c>
      <c r="D14" s="100" t="s">
        <v>458</v>
      </c>
      <c r="E14" s="101"/>
      <c r="F14" s="101"/>
      <c r="G14" s="101"/>
      <c r="H14" s="102"/>
      <c r="I14" s="15" t="s">
        <v>89</v>
      </c>
      <c r="J14" s="16" t="s">
        <v>90</v>
      </c>
      <c r="K14" s="16" t="s">
        <v>91</v>
      </c>
      <c r="L14" s="15"/>
      <c r="M14" s="15"/>
      <c r="O14" s="11" t="s">
        <v>279</v>
      </c>
      <c r="P14" s="67">
        <f t="shared" si="0"/>
        <v>1</v>
      </c>
      <c r="Q14" s="49" t="s">
        <v>81</v>
      </c>
      <c r="R14" s="49" t="s">
        <v>81</v>
      </c>
      <c r="S14" s="49" t="s">
        <v>81</v>
      </c>
      <c r="T14" s="49" t="s">
        <v>81</v>
      </c>
      <c r="U14" s="49" t="s">
        <v>81</v>
      </c>
      <c r="V14" s="49" t="s">
        <v>81</v>
      </c>
      <c r="W14" s="49" t="s">
        <v>81</v>
      </c>
      <c r="X14" s="49" t="s">
        <v>81</v>
      </c>
      <c r="Y14" s="49" t="s">
        <v>81</v>
      </c>
      <c r="Z14" s="49" t="s">
        <v>81</v>
      </c>
      <c r="AA14" s="49" t="s">
        <v>81</v>
      </c>
      <c r="AB14" s="49" t="s">
        <v>81</v>
      </c>
      <c r="AC14" s="49" t="s">
        <v>81</v>
      </c>
      <c r="AD14" s="49" t="s">
        <v>81</v>
      </c>
      <c r="AE14" s="49" t="s">
        <v>81</v>
      </c>
      <c r="AF14" s="49" t="s">
        <v>81</v>
      </c>
      <c r="AG14" s="49" t="s">
        <v>81</v>
      </c>
      <c r="AH14" s="49" t="s">
        <v>81</v>
      </c>
      <c r="AI14" s="49" t="s">
        <v>81</v>
      </c>
      <c r="AJ14" s="49" t="s">
        <v>81</v>
      </c>
      <c r="AK14" s="49" t="s">
        <v>81</v>
      </c>
      <c r="AL14" s="49" t="s">
        <v>81</v>
      </c>
      <c r="AM14" s="49" t="s">
        <v>81</v>
      </c>
      <c r="AN14" s="49" t="s">
        <v>81</v>
      </c>
      <c r="AO14" s="49" t="s">
        <v>81</v>
      </c>
      <c r="AP14" s="49" t="s">
        <v>81</v>
      </c>
      <c r="AQ14" s="49" t="s">
        <v>81</v>
      </c>
      <c r="AR14" s="49" t="s">
        <v>81</v>
      </c>
      <c r="AS14" s="49" t="s">
        <v>81</v>
      </c>
      <c r="AT14" s="49" t="s">
        <v>81</v>
      </c>
      <c r="AU14" s="49" t="s">
        <v>81</v>
      </c>
      <c r="AV14" s="49" t="s">
        <v>81</v>
      </c>
      <c r="AW14" s="49" t="s">
        <v>81</v>
      </c>
      <c r="AX14" s="49" t="s">
        <v>81</v>
      </c>
      <c r="AY14" s="49" t="s">
        <v>81</v>
      </c>
      <c r="AZ14" s="49" t="s">
        <v>81</v>
      </c>
      <c r="BA14" s="49" t="s">
        <v>81</v>
      </c>
      <c r="BB14" s="49" t="s">
        <v>81</v>
      </c>
      <c r="BC14" s="49" t="s">
        <v>81</v>
      </c>
      <c r="BD14" s="49" t="s">
        <v>81</v>
      </c>
      <c r="BE14" s="49" t="s">
        <v>81</v>
      </c>
      <c r="BF14" s="49" t="s">
        <v>81</v>
      </c>
      <c r="BG14" s="49" t="s">
        <v>81</v>
      </c>
      <c r="BH14" s="49" t="s">
        <v>81</v>
      </c>
      <c r="BI14" s="49" t="s">
        <v>81</v>
      </c>
      <c r="BJ14" s="49" t="s">
        <v>81</v>
      </c>
      <c r="BK14" s="49" t="s">
        <v>81</v>
      </c>
      <c r="BL14" s="49" t="s">
        <v>81</v>
      </c>
      <c r="BM14" s="49" t="s">
        <v>81</v>
      </c>
      <c r="BN14" s="49" t="s">
        <v>81</v>
      </c>
      <c r="BO14" s="49" t="s">
        <v>81</v>
      </c>
      <c r="BP14" s="49" t="s">
        <v>81</v>
      </c>
      <c r="BQ14" s="49" t="s">
        <v>81</v>
      </c>
      <c r="BR14" s="49" t="s">
        <v>81</v>
      </c>
      <c r="BS14" s="49" t="s">
        <v>81</v>
      </c>
      <c r="BT14" s="49" t="s">
        <v>81</v>
      </c>
      <c r="BU14" s="49" t="s">
        <v>2</v>
      </c>
    </row>
    <row r="15" spans="1:75" ht="13.7" customHeight="1" x14ac:dyDescent="0.2">
      <c r="A15" s="10" t="str" cm="1">
        <f t="array" ref="A15">IF(AND(Filter_Ver=הנחיות!O15, OR(INDEX(OP_Obligations,ROW(),MATCH(Filter_OP,OP_List))=Filter_M,INDEX(OP_Obligations,ROW(),MATCH(Filter_OP,OP_List))=Filter_O,INDEX(OP_Obligations,ROW(),MATCH(Filter_OP,OP_List))=Filter_N,INDEX(OP_Obligations,ROW(),MATCH(Filter_OP,OP_List))=Filter_I)),"√","X")</f>
        <v>√</v>
      </c>
      <c r="B15" s="53" t="str" cm="1">
        <f t="array" ref="B15">INDEX(OP_Obligations,ROW(),MATCH(Filter_OP,OP_List))</f>
        <v>M</v>
      </c>
      <c r="C15" s="47" t="s">
        <v>96</v>
      </c>
      <c r="D15" s="100" t="s">
        <v>322</v>
      </c>
      <c r="E15" s="101"/>
      <c r="F15" s="101"/>
      <c r="G15" s="101"/>
      <c r="H15" s="102"/>
      <c r="I15" s="15" t="s">
        <v>93</v>
      </c>
      <c r="J15" s="16" t="s">
        <v>97</v>
      </c>
      <c r="K15" s="16" t="s">
        <v>98</v>
      </c>
      <c r="L15" s="15"/>
      <c r="M15" s="15"/>
      <c r="O15" s="11" t="s">
        <v>279</v>
      </c>
      <c r="P15" s="67">
        <f t="shared" si="0"/>
        <v>1</v>
      </c>
      <c r="Q15" s="49" t="s">
        <v>81</v>
      </c>
      <c r="R15" s="49" t="s">
        <v>81</v>
      </c>
      <c r="S15" s="49" t="s">
        <v>81</v>
      </c>
      <c r="T15" s="49" t="s">
        <v>81</v>
      </c>
      <c r="U15" s="49" t="s">
        <v>81</v>
      </c>
      <c r="V15" s="49" t="s">
        <v>81</v>
      </c>
      <c r="W15" s="49" t="s">
        <v>81</v>
      </c>
      <c r="X15" s="49" t="s">
        <v>81</v>
      </c>
      <c r="Y15" s="49" t="s">
        <v>81</v>
      </c>
      <c r="Z15" s="49" t="s">
        <v>81</v>
      </c>
      <c r="AA15" s="49" t="s">
        <v>81</v>
      </c>
      <c r="AB15" s="49" t="s">
        <v>81</v>
      </c>
      <c r="AC15" s="49" t="s">
        <v>81</v>
      </c>
      <c r="AD15" s="49" t="s">
        <v>81</v>
      </c>
      <c r="AE15" s="49" t="s">
        <v>81</v>
      </c>
      <c r="AF15" s="49" t="s">
        <v>81</v>
      </c>
      <c r="AG15" s="49" t="s">
        <v>81</v>
      </c>
      <c r="AH15" s="49" t="s">
        <v>81</v>
      </c>
      <c r="AI15" s="49" t="s">
        <v>81</v>
      </c>
      <c r="AJ15" s="49" t="s">
        <v>81</v>
      </c>
      <c r="AK15" s="49" t="s">
        <v>81</v>
      </c>
      <c r="AL15" s="49" t="s">
        <v>81</v>
      </c>
      <c r="AM15" s="49" t="s">
        <v>81</v>
      </c>
      <c r="AN15" s="49" t="s">
        <v>81</v>
      </c>
      <c r="AO15" s="49" t="s">
        <v>81</v>
      </c>
      <c r="AP15" s="49" t="s">
        <v>81</v>
      </c>
      <c r="AQ15" s="49" t="s">
        <v>81</v>
      </c>
      <c r="AR15" s="49" t="s">
        <v>81</v>
      </c>
      <c r="AS15" s="49" t="s">
        <v>81</v>
      </c>
      <c r="AT15" s="49" t="s">
        <v>81</v>
      </c>
      <c r="AU15" s="49" t="s">
        <v>81</v>
      </c>
      <c r="AV15" s="49" t="s">
        <v>81</v>
      </c>
      <c r="AW15" s="49" t="s">
        <v>81</v>
      </c>
      <c r="AX15" s="49" t="s">
        <v>81</v>
      </c>
      <c r="AY15" s="49" t="s">
        <v>81</v>
      </c>
      <c r="AZ15" s="49" t="s">
        <v>81</v>
      </c>
      <c r="BA15" s="49" t="s">
        <v>81</v>
      </c>
      <c r="BB15" s="49" t="s">
        <v>81</v>
      </c>
      <c r="BC15" s="49" t="s">
        <v>81</v>
      </c>
      <c r="BD15" s="49" t="s">
        <v>81</v>
      </c>
      <c r="BE15" s="49" t="s">
        <v>81</v>
      </c>
      <c r="BF15" s="49" t="s">
        <v>81</v>
      </c>
      <c r="BG15" s="49" t="s">
        <v>81</v>
      </c>
      <c r="BH15" s="49" t="s">
        <v>81</v>
      </c>
      <c r="BI15" s="49" t="s">
        <v>81</v>
      </c>
      <c r="BJ15" s="49" t="s">
        <v>81</v>
      </c>
      <c r="BK15" s="49" t="s">
        <v>81</v>
      </c>
      <c r="BL15" s="49" t="s">
        <v>81</v>
      </c>
      <c r="BM15" s="49" t="s">
        <v>81</v>
      </c>
      <c r="BN15" s="49" t="s">
        <v>81</v>
      </c>
      <c r="BO15" s="49" t="s">
        <v>81</v>
      </c>
      <c r="BP15" s="49" t="s">
        <v>81</v>
      </c>
      <c r="BQ15" s="49" t="s">
        <v>81</v>
      </c>
      <c r="BR15" s="49" t="s">
        <v>81</v>
      </c>
      <c r="BS15" s="49" t="s">
        <v>81</v>
      </c>
      <c r="BT15" s="49" t="s">
        <v>81</v>
      </c>
      <c r="BU15" s="49" t="s">
        <v>2</v>
      </c>
    </row>
    <row r="16" spans="1:75" ht="13.7" customHeight="1" x14ac:dyDescent="0.2">
      <c r="A16" s="10" t="str" cm="1">
        <f t="array" ref="A16">IF(AND(Filter_Ver=הנחיות!O16, OR(INDEX(OP_Obligations,ROW(),MATCH(Filter_OP,OP_List))=Filter_M,INDEX(OP_Obligations,ROW(),MATCH(Filter_OP,OP_List))=Filter_O,INDEX(OP_Obligations,ROW(),MATCH(Filter_OP,OP_List))=Filter_N,INDEX(OP_Obligations,ROW(),MATCH(Filter_OP,OP_List))=Filter_I)),"√","X")</f>
        <v>√</v>
      </c>
      <c r="B16" s="53" t="str" cm="1">
        <f t="array" ref="B16">INDEX(OP_Obligations,ROW(),MATCH(Filter_OP,OP_List))</f>
        <v>M</v>
      </c>
      <c r="C16" s="47" t="s">
        <v>99</v>
      </c>
      <c r="D16" s="100" t="s">
        <v>318</v>
      </c>
      <c r="E16" s="101"/>
      <c r="F16" s="101"/>
      <c r="G16" s="101"/>
      <c r="H16" s="102"/>
      <c r="I16" s="15" t="s">
        <v>100</v>
      </c>
      <c r="J16" s="16" t="s">
        <v>101</v>
      </c>
      <c r="K16" s="16" t="s">
        <v>102</v>
      </c>
      <c r="L16" s="15"/>
      <c r="M16" s="15"/>
      <c r="O16" s="11" t="s">
        <v>279</v>
      </c>
      <c r="P16" s="67">
        <f t="shared" si="0"/>
        <v>1</v>
      </c>
      <c r="Q16" s="49" t="s">
        <v>81</v>
      </c>
      <c r="R16" s="49" t="s">
        <v>81</v>
      </c>
      <c r="S16" s="49" t="s">
        <v>81</v>
      </c>
      <c r="T16" s="49" t="s">
        <v>81</v>
      </c>
      <c r="U16" s="49" t="s">
        <v>81</v>
      </c>
      <c r="V16" s="49" t="s">
        <v>81</v>
      </c>
      <c r="W16" s="49" t="s">
        <v>81</v>
      </c>
      <c r="X16" s="49" t="s">
        <v>81</v>
      </c>
      <c r="Y16" s="49" t="s">
        <v>81</v>
      </c>
      <c r="Z16" s="49" t="s">
        <v>81</v>
      </c>
      <c r="AA16" s="49" t="s">
        <v>81</v>
      </c>
      <c r="AB16" s="49" t="s">
        <v>81</v>
      </c>
      <c r="AC16" s="49" t="s">
        <v>81</v>
      </c>
      <c r="AD16" s="49" t="s">
        <v>81</v>
      </c>
      <c r="AE16" s="49" t="s">
        <v>81</v>
      </c>
      <c r="AF16" s="49" t="s">
        <v>81</v>
      </c>
      <c r="AG16" s="49" t="s">
        <v>81</v>
      </c>
      <c r="AH16" s="49" t="s">
        <v>81</v>
      </c>
      <c r="AI16" s="49" t="s">
        <v>81</v>
      </c>
      <c r="AJ16" s="49" t="s">
        <v>81</v>
      </c>
      <c r="AK16" s="49" t="s">
        <v>81</v>
      </c>
      <c r="AL16" s="49" t="s">
        <v>81</v>
      </c>
      <c r="AM16" s="49" t="s">
        <v>81</v>
      </c>
      <c r="AN16" s="49" t="s">
        <v>81</v>
      </c>
      <c r="AO16" s="49" t="s">
        <v>81</v>
      </c>
      <c r="AP16" s="49" t="s">
        <v>81</v>
      </c>
      <c r="AQ16" s="49" t="s">
        <v>81</v>
      </c>
      <c r="AR16" s="49" t="s">
        <v>81</v>
      </c>
      <c r="AS16" s="49" t="s">
        <v>81</v>
      </c>
      <c r="AT16" s="49" t="s">
        <v>81</v>
      </c>
      <c r="AU16" s="49" t="s">
        <v>81</v>
      </c>
      <c r="AV16" s="49" t="s">
        <v>81</v>
      </c>
      <c r="AW16" s="49" t="s">
        <v>81</v>
      </c>
      <c r="AX16" s="49" t="s">
        <v>81</v>
      </c>
      <c r="AY16" s="49" t="s">
        <v>81</v>
      </c>
      <c r="AZ16" s="49" t="s">
        <v>81</v>
      </c>
      <c r="BA16" s="49" t="s">
        <v>81</v>
      </c>
      <c r="BB16" s="49" t="s">
        <v>81</v>
      </c>
      <c r="BC16" s="49" t="s">
        <v>81</v>
      </c>
      <c r="BD16" s="49" t="s">
        <v>81</v>
      </c>
      <c r="BE16" s="49" t="s">
        <v>81</v>
      </c>
      <c r="BF16" s="49" t="s">
        <v>81</v>
      </c>
      <c r="BG16" s="49" t="s">
        <v>81</v>
      </c>
      <c r="BH16" s="49" t="s">
        <v>81</v>
      </c>
      <c r="BI16" s="49" t="s">
        <v>81</v>
      </c>
      <c r="BJ16" s="49" t="s">
        <v>81</v>
      </c>
      <c r="BK16" s="49" t="s">
        <v>81</v>
      </c>
      <c r="BL16" s="49" t="s">
        <v>81</v>
      </c>
      <c r="BM16" s="49" t="s">
        <v>81</v>
      </c>
      <c r="BN16" s="49" t="s">
        <v>81</v>
      </c>
      <c r="BO16" s="49" t="s">
        <v>81</v>
      </c>
      <c r="BP16" s="49" t="s">
        <v>81</v>
      </c>
      <c r="BQ16" s="49" t="s">
        <v>81</v>
      </c>
      <c r="BR16" s="49" t="s">
        <v>81</v>
      </c>
      <c r="BS16" s="49" t="s">
        <v>81</v>
      </c>
      <c r="BT16" s="49" t="s">
        <v>81</v>
      </c>
      <c r="BU16" s="49" t="s">
        <v>2</v>
      </c>
    </row>
    <row r="17" spans="1:73" ht="13.7" customHeight="1" x14ac:dyDescent="0.2">
      <c r="A17" s="10" t="str" cm="1">
        <f t="array" ref="A17">IF(AND(Filter_Ver=הנחיות!O17, OR(INDEX(OP_Obligations,ROW(),MATCH(Filter_OP,OP_List))=Filter_M,INDEX(OP_Obligations,ROW(),MATCH(Filter_OP,OP_List))=Filter_O,INDEX(OP_Obligations,ROW(),MATCH(Filter_OP,OP_List))=Filter_N,INDEX(OP_Obligations,ROW(),MATCH(Filter_OP,OP_List))=Filter_I)),"√","X")</f>
        <v>√</v>
      </c>
      <c r="B17" s="53" t="str" cm="1">
        <f t="array" ref="B17">INDEX(OP_Obligations,ROW(),MATCH(Filter_OP,OP_List))</f>
        <v>M</v>
      </c>
      <c r="C17" s="47" t="s">
        <v>103</v>
      </c>
      <c r="D17" s="100" t="s">
        <v>287</v>
      </c>
      <c r="E17" s="101"/>
      <c r="F17" s="101"/>
      <c r="G17" s="101"/>
      <c r="H17" s="102"/>
      <c r="I17" s="15" t="s">
        <v>100</v>
      </c>
      <c r="J17" s="16" t="s">
        <v>104</v>
      </c>
      <c r="K17" s="16" t="s">
        <v>105</v>
      </c>
      <c r="L17" s="15"/>
      <c r="M17" s="15"/>
      <c r="O17" s="11" t="s">
        <v>279</v>
      </c>
      <c r="P17" s="67">
        <f t="shared" si="0"/>
        <v>1</v>
      </c>
      <c r="Q17" s="49" t="s">
        <v>2</v>
      </c>
      <c r="R17" s="49" t="s">
        <v>2</v>
      </c>
      <c r="S17" s="49" t="s">
        <v>2</v>
      </c>
      <c r="T17" s="49" t="s">
        <v>2</v>
      </c>
      <c r="U17" s="49" t="s">
        <v>2</v>
      </c>
      <c r="V17" s="49" t="s">
        <v>2</v>
      </c>
      <c r="W17" s="49" t="s">
        <v>2</v>
      </c>
      <c r="X17" s="49" t="s">
        <v>2</v>
      </c>
      <c r="Y17" s="49" t="s">
        <v>2</v>
      </c>
      <c r="Z17" s="49" t="s">
        <v>2</v>
      </c>
      <c r="AA17" s="49" t="s">
        <v>2</v>
      </c>
      <c r="AB17" s="49" t="s">
        <v>2</v>
      </c>
      <c r="AC17" s="49" t="s">
        <v>2</v>
      </c>
      <c r="AD17" s="49" t="s">
        <v>2</v>
      </c>
      <c r="AE17" s="49" t="s">
        <v>2</v>
      </c>
      <c r="AF17" s="49" t="s">
        <v>2</v>
      </c>
      <c r="AG17" s="49" t="s">
        <v>2</v>
      </c>
      <c r="AH17" s="49" t="s">
        <v>2</v>
      </c>
      <c r="AI17" s="49" t="s">
        <v>2</v>
      </c>
      <c r="AJ17" s="49" t="s">
        <v>2</v>
      </c>
      <c r="AK17" s="49" t="s">
        <v>2</v>
      </c>
      <c r="AL17" s="49" t="s">
        <v>2</v>
      </c>
      <c r="AM17" s="49" t="s">
        <v>2</v>
      </c>
      <c r="AN17" s="49" t="s">
        <v>2</v>
      </c>
      <c r="AO17" s="49" t="s">
        <v>2</v>
      </c>
      <c r="AP17" s="49" t="s">
        <v>2</v>
      </c>
      <c r="AQ17" s="49" t="s">
        <v>2</v>
      </c>
      <c r="AR17" s="49" t="s">
        <v>2</v>
      </c>
      <c r="AS17" s="49" t="s">
        <v>2</v>
      </c>
      <c r="AT17" s="49" t="s">
        <v>2</v>
      </c>
      <c r="AU17" s="49" t="s">
        <v>2</v>
      </c>
      <c r="AV17" s="49" t="s">
        <v>2</v>
      </c>
      <c r="AW17" s="49" t="s">
        <v>2</v>
      </c>
      <c r="AX17" s="49" t="s">
        <v>2</v>
      </c>
      <c r="AY17" s="49" t="s">
        <v>2</v>
      </c>
      <c r="AZ17" s="49" t="s">
        <v>2</v>
      </c>
      <c r="BA17" s="49" t="s">
        <v>2</v>
      </c>
      <c r="BB17" s="49" t="s">
        <v>2</v>
      </c>
      <c r="BC17" s="49" t="s">
        <v>2</v>
      </c>
      <c r="BD17" s="49" t="s">
        <v>2</v>
      </c>
      <c r="BE17" s="49" t="s">
        <v>2</v>
      </c>
      <c r="BF17" s="49" t="s">
        <v>2</v>
      </c>
      <c r="BG17" s="49" t="s">
        <v>2</v>
      </c>
      <c r="BH17" s="49" t="s">
        <v>2</v>
      </c>
      <c r="BI17" s="49" t="s">
        <v>2</v>
      </c>
      <c r="BJ17" s="49" t="s">
        <v>2</v>
      </c>
      <c r="BK17" s="49" t="s">
        <v>2</v>
      </c>
      <c r="BL17" s="49" t="s">
        <v>2</v>
      </c>
      <c r="BM17" s="49" t="s">
        <v>2</v>
      </c>
      <c r="BN17" s="49" t="s">
        <v>2</v>
      </c>
      <c r="BO17" s="49" t="s">
        <v>2</v>
      </c>
      <c r="BP17" s="49" t="s">
        <v>2</v>
      </c>
      <c r="BQ17" s="49" t="s">
        <v>2</v>
      </c>
      <c r="BR17" s="49" t="s">
        <v>2</v>
      </c>
      <c r="BS17" s="49" t="s">
        <v>2</v>
      </c>
      <c r="BT17" s="49" t="s">
        <v>2</v>
      </c>
      <c r="BU17" s="49" t="s">
        <v>2</v>
      </c>
    </row>
    <row r="18" spans="1:73" ht="23.25" x14ac:dyDescent="0.2">
      <c r="A18" s="10" t="str" cm="1">
        <f t="array" ref="A18">IF(AND(Filter_Ver=הנחיות!O18, OR(INDEX(OP_Obligations,ROW(),MATCH(Filter_OP,OP_List))=Filter_M,INDEX(OP_Obligations,ROW(),MATCH(Filter_OP,OP_List))=Filter_O,INDEX(OP_Obligations,ROW(),MATCH(Filter_OP,OP_List))=Filter_N,INDEX(OP_Obligations,ROW(),MATCH(Filter_OP,OP_List))=Filter_I)),"√","X")</f>
        <v>√</v>
      </c>
      <c r="B18" s="52" t="str" cm="1">
        <f t="array" ref="B18">INDEX(OP_Obligations,ROW(),MATCH(Filter_OP,OP_List))</f>
        <v>M</v>
      </c>
      <c r="C18" s="39" t="s">
        <v>247</v>
      </c>
      <c r="D18" s="112" t="s">
        <v>106</v>
      </c>
      <c r="E18" s="113"/>
      <c r="F18" s="113"/>
      <c r="G18" s="113"/>
      <c r="H18" s="114"/>
      <c r="I18" s="14"/>
      <c r="J18" s="17"/>
      <c r="K18" s="17"/>
      <c r="L18" s="14"/>
      <c r="M18" s="14"/>
      <c r="O18" s="11" t="s">
        <v>279</v>
      </c>
      <c r="P18" s="67">
        <f t="shared" si="0"/>
        <v>1</v>
      </c>
      <c r="Q18" s="49" t="s">
        <v>2</v>
      </c>
      <c r="R18" s="49" t="s">
        <v>2</v>
      </c>
      <c r="S18" s="49" t="s">
        <v>2</v>
      </c>
      <c r="T18" s="49" t="s">
        <v>2</v>
      </c>
      <c r="U18" s="49" t="s">
        <v>2</v>
      </c>
      <c r="V18" s="49" t="s">
        <v>2</v>
      </c>
      <c r="W18" s="49" t="s">
        <v>2</v>
      </c>
      <c r="X18" s="49" t="s">
        <v>2</v>
      </c>
      <c r="Y18" s="49" t="s">
        <v>2</v>
      </c>
      <c r="Z18" s="49" t="s">
        <v>2</v>
      </c>
      <c r="AA18" s="49" t="s">
        <v>2</v>
      </c>
      <c r="AB18" s="49" t="s">
        <v>2</v>
      </c>
      <c r="AC18" s="49" t="s">
        <v>2</v>
      </c>
      <c r="AD18" s="49" t="s">
        <v>2</v>
      </c>
      <c r="AE18" s="49" t="s">
        <v>2</v>
      </c>
      <c r="AF18" s="49" t="s">
        <v>2</v>
      </c>
      <c r="AG18" s="49" t="s">
        <v>2</v>
      </c>
      <c r="AH18" s="49" t="s">
        <v>2</v>
      </c>
      <c r="AI18" s="49" t="s">
        <v>2</v>
      </c>
      <c r="AJ18" s="49" t="s">
        <v>2</v>
      </c>
      <c r="AK18" s="49" t="s">
        <v>2</v>
      </c>
      <c r="AL18" s="49" t="s">
        <v>2</v>
      </c>
      <c r="AM18" s="49" t="s">
        <v>2</v>
      </c>
      <c r="AN18" s="49" t="s">
        <v>2</v>
      </c>
      <c r="AO18" s="49" t="s">
        <v>2</v>
      </c>
      <c r="AP18" s="49" t="s">
        <v>2</v>
      </c>
      <c r="AQ18" s="49" t="s">
        <v>2</v>
      </c>
      <c r="AR18" s="49" t="s">
        <v>2</v>
      </c>
      <c r="AS18" s="49" t="s">
        <v>2</v>
      </c>
      <c r="AT18" s="49" t="s">
        <v>2</v>
      </c>
      <c r="AU18" s="49" t="s">
        <v>2</v>
      </c>
      <c r="AV18" s="49" t="s">
        <v>2</v>
      </c>
      <c r="AW18" s="49" t="s">
        <v>2</v>
      </c>
      <c r="AX18" s="49" t="s">
        <v>2</v>
      </c>
      <c r="AY18" s="49" t="s">
        <v>2</v>
      </c>
      <c r="AZ18" s="49" t="s">
        <v>2</v>
      </c>
      <c r="BA18" s="49" t="s">
        <v>2</v>
      </c>
      <c r="BB18" s="49" t="s">
        <v>2</v>
      </c>
      <c r="BC18" s="49" t="s">
        <v>2</v>
      </c>
      <c r="BD18" s="49" t="s">
        <v>2</v>
      </c>
      <c r="BE18" s="49" t="s">
        <v>2</v>
      </c>
      <c r="BF18" s="49" t="s">
        <v>2</v>
      </c>
      <c r="BG18" s="49" t="s">
        <v>2</v>
      </c>
      <c r="BH18" s="49" t="s">
        <v>2</v>
      </c>
      <c r="BI18" s="49" t="s">
        <v>2</v>
      </c>
      <c r="BJ18" s="49" t="s">
        <v>2</v>
      </c>
      <c r="BK18" s="49" t="s">
        <v>2</v>
      </c>
      <c r="BL18" s="49" t="s">
        <v>2</v>
      </c>
      <c r="BM18" s="49" t="s">
        <v>2</v>
      </c>
      <c r="BN18" s="49" t="s">
        <v>2</v>
      </c>
      <c r="BO18" s="49" t="s">
        <v>2</v>
      </c>
      <c r="BP18" s="49" t="s">
        <v>2</v>
      </c>
      <c r="BQ18" s="49" t="s">
        <v>2</v>
      </c>
      <c r="BR18" s="49" t="s">
        <v>2</v>
      </c>
      <c r="BS18" s="49" t="s">
        <v>2</v>
      </c>
      <c r="BT18" s="49" t="s">
        <v>2</v>
      </c>
      <c r="BU18" s="49" t="s">
        <v>2</v>
      </c>
    </row>
    <row r="19" spans="1:73" x14ac:dyDescent="0.2">
      <c r="A19" s="10" t="str" cm="1">
        <f t="array" ref="A19">IF(AND(Filter_Ver=הנחיות!O19, OR(INDEX(OP_Obligations,ROW(),MATCH(Filter_OP,OP_List))=Filter_M,INDEX(OP_Obligations,ROW(),MATCH(Filter_OP,OP_List))=Filter_O,INDEX(OP_Obligations,ROW(),MATCH(Filter_OP,OP_List))=Filter_N,INDEX(OP_Obligations,ROW(),MATCH(Filter_OP,OP_List))=Filter_I)),"√","X")</f>
        <v>√</v>
      </c>
      <c r="B19" s="53" t="str" cm="1">
        <f t="array" ref="B19">INDEX(OP_Obligations,ROW(),MATCH(Filter_OP,OP_List))</f>
        <v>M</v>
      </c>
      <c r="C19" s="47" t="s">
        <v>172</v>
      </c>
      <c r="D19" s="115" t="s">
        <v>177</v>
      </c>
      <c r="E19" s="116"/>
      <c r="F19" s="116"/>
      <c r="G19" s="116"/>
      <c r="H19" s="117"/>
      <c r="I19" s="15"/>
      <c r="J19" s="16"/>
      <c r="K19" s="16"/>
      <c r="L19" s="15"/>
      <c r="M19" s="15"/>
      <c r="O19" s="11" t="s">
        <v>279</v>
      </c>
      <c r="P19" s="67">
        <f t="shared" si="0"/>
        <v>1</v>
      </c>
      <c r="Q19" s="49" t="s">
        <v>2</v>
      </c>
      <c r="R19" s="49" t="s">
        <v>2</v>
      </c>
      <c r="S19" s="49" t="s">
        <v>2</v>
      </c>
      <c r="T19" s="49" t="s">
        <v>2</v>
      </c>
      <c r="U19" s="49" t="s">
        <v>2</v>
      </c>
      <c r="V19" s="49" t="s">
        <v>2</v>
      </c>
      <c r="W19" s="49" t="s">
        <v>2</v>
      </c>
      <c r="X19" s="49" t="s">
        <v>2</v>
      </c>
      <c r="Y19" s="49" t="s">
        <v>2</v>
      </c>
      <c r="Z19" s="49" t="s">
        <v>2</v>
      </c>
      <c r="AA19" s="49" t="s">
        <v>2</v>
      </c>
      <c r="AB19" s="49" t="s">
        <v>2</v>
      </c>
      <c r="AC19" s="49" t="s">
        <v>2</v>
      </c>
      <c r="AD19" s="49" t="s">
        <v>2</v>
      </c>
      <c r="AE19" s="49" t="s">
        <v>2</v>
      </c>
      <c r="AF19" s="49" t="s">
        <v>2</v>
      </c>
      <c r="AG19" s="49" t="s">
        <v>2</v>
      </c>
      <c r="AH19" s="49" t="s">
        <v>2</v>
      </c>
      <c r="AI19" s="49" t="s">
        <v>2</v>
      </c>
      <c r="AJ19" s="49" t="s">
        <v>2</v>
      </c>
      <c r="AK19" s="49" t="s">
        <v>2</v>
      </c>
      <c r="AL19" s="49" t="s">
        <v>2</v>
      </c>
      <c r="AM19" s="49" t="s">
        <v>2</v>
      </c>
      <c r="AN19" s="49" t="s">
        <v>2</v>
      </c>
      <c r="AO19" s="49" t="s">
        <v>2</v>
      </c>
      <c r="AP19" s="49" t="s">
        <v>2</v>
      </c>
      <c r="AQ19" s="49" t="s">
        <v>2</v>
      </c>
      <c r="AR19" s="49" t="s">
        <v>2</v>
      </c>
      <c r="AS19" s="49" t="s">
        <v>2</v>
      </c>
      <c r="AT19" s="49" t="s">
        <v>2</v>
      </c>
      <c r="AU19" s="49" t="s">
        <v>2</v>
      </c>
      <c r="AV19" s="49" t="s">
        <v>2</v>
      </c>
      <c r="AW19" s="49" t="s">
        <v>2</v>
      </c>
      <c r="AX19" s="49" t="s">
        <v>2</v>
      </c>
      <c r="AY19" s="49" t="s">
        <v>2</v>
      </c>
      <c r="AZ19" s="49" t="s">
        <v>2</v>
      </c>
      <c r="BA19" s="49" t="s">
        <v>2</v>
      </c>
      <c r="BB19" s="49" t="s">
        <v>2</v>
      </c>
      <c r="BC19" s="49" t="s">
        <v>2</v>
      </c>
      <c r="BD19" s="49" t="s">
        <v>2</v>
      </c>
      <c r="BE19" s="49" t="s">
        <v>2</v>
      </c>
      <c r="BF19" s="49" t="s">
        <v>2</v>
      </c>
      <c r="BG19" s="49" t="s">
        <v>2</v>
      </c>
      <c r="BH19" s="49" t="s">
        <v>2</v>
      </c>
      <c r="BI19" s="49" t="s">
        <v>2</v>
      </c>
      <c r="BJ19" s="49" t="s">
        <v>2</v>
      </c>
      <c r="BK19" s="49" t="s">
        <v>2</v>
      </c>
      <c r="BL19" s="49" t="s">
        <v>2</v>
      </c>
      <c r="BM19" s="49" t="s">
        <v>2</v>
      </c>
      <c r="BN19" s="49" t="s">
        <v>2</v>
      </c>
      <c r="BO19" s="49" t="s">
        <v>2</v>
      </c>
      <c r="BP19" s="49" t="s">
        <v>2</v>
      </c>
      <c r="BQ19" s="49" t="s">
        <v>2</v>
      </c>
      <c r="BR19" s="49" t="s">
        <v>2</v>
      </c>
      <c r="BS19" s="49" t="s">
        <v>2</v>
      </c>
      <c r="BT19" s="49" t="s">
        <v>2</v>
      </c>
      <c r="BU19" s="49" t="s">
        <v>2</v>
      </c>
    </row>
    <row r="20" spans="1:73" x14ac:dyDescent="0.2">
      <c r="A20" s="10" t="str" cm="1">
        <f t="array" ref="A20">IF(AND(Filter_Ver=הנחיות!O20, OR(INDEX(OP_Obligations,ROW(),MATCH(Filter_OP,OP_List))=Filter_M,INDEX(OP_Obligations,ROW(),MATCH(Filter_OP,OP_List))=Filter_O,INDEX(OP_Obligations,ROW(),MATCH(Filter_OP,OP_List))=Filter_N,INDEX(OP_Obligations,ROW(),MATCH(Filter_OP,OP_List))=Filter_I)),"√","X")</f>
        <v>√</v>
      </c>
      <c r="B20" s="53" t="str" cm="1">
        <f t="array" ref="B20">INDEX(OP_Obligations,ROW(),MATCH(Filter_OP,OP_List))</f>
        <v>M</v>
      </c>
      <c r="C20" s="47" t="s">
        <v>173</v>
      </c>
      <c r="D20" s="115" t="s">
        <v>403</v>
      </c>
      <c r="E20" s="116"/>
      <c r="F20" s="116"/>
      <c r="G20" s="116"/>
      <c r="H20" s="117"/>
      <c r="I20" s="15"/>
      <c r="J20" s="16"/>
      <c r="K20" s="16"/>
      <c r="L20" s="15"/>
      <c r="M20" s="15"/>
      <c r="O20" s="11" t="s">
        <v>279</v>
      </c>
      <c r="P20" s="67">
        <f t="shared" si="0"/>
        <v>1</v>
      </c>
      <c r="Q20" s="49" t="s">
        <v>2</v>
      </c>
      <c r="R20" s="49" t="s">
        <v>2</v>
      </c>
      <c r="S20" s="49" t="s">
        <v>2</v>
      </c>
      <c r="T20" s="49" t="s">
        <v>2</v>
      </c>
      <c r="U20" s="49" t="s">
        <v>2</v>
      </c>
      <c r="V20" s="49" t="s">
        <v>2</v>
      </c>
      <c r="W20" s="49" t="s">
        <v>2</v>
      </c>
      <c r="X20" s="49" t="s">
        <v>2</v>
      </c>
      <c r="Y20" s="49" t="s">
        <v>2</v>
      </c>
      <c r="Z20" s="49" t="s">
        <v>2</v>
      </c>
      <c r="AA20" s="49" t="s">
        <v>2</v>
      </c>
      <c r="AB20" s="49" t="s">
        <v>2</v>
      </c>
      <c r="AC20" s="49" t="s">
        <v>2</v>
      </c>
      <c r="AD20" s="49" t="s">
        <v>2</v>
      </c>
      <c r="AE20" s="49" t="s">
        <v>2</v>
      </c>
      <c r="AF20" s="49" t="s">
        <v>2</v>
      </c>
      <c r="AG20" s="49" t="s">
        <v>2</v>
      </c>
      <c r="AH20" s="49" t="s">
        <v>2</v>
      </c>
      <c r="AI20" s="49" t="s">
        <v>2</v>
      </c>
      <c r="AJ20" s="49" t="s">
        <v>2</v>
      </c>
      <c r="AK20" s="49" t="s">
        <v>2</v>
      </c>
      <c r="AL20" s="49" t="s">
        <v>2</v>
      </c>
      <c r="AM20" s="49" t="s">
        <v>2</v>
      </c>
      <c r="AN20" s="49" t="s">
        <v>2</v>
      </c>
      <c r="AO20" s="49" t="s">
        <v>2</v>
      </c>
      <c r="AP20" s="49" t="s">
        <v>2</v>
      </c>
      <c r="AQ20" s="49" t="s">
        <v>2</v>
      </c>
      <c r="AR20" s="49" t="s">
        <v>2</v>
      </c>
      <c r="AS20" s="49" t="s">
        <v>2</v>
      </c>
      <c r="AT20" s="49" t="s">
        <v>2</v>
      </c>
      <c r="AU20" s="49" t="s">
        <v>2</v>
      </c>
      <c r="AV20" s="49" t="s">
        <v>2</v>
      </c>
      <c r="AW20" s="49" t="s">
        <v>2</v>
      </c>
      <c r="AX20" s="49" t="s">
        <v>2</v>
      </c>
      <c r="AY20" s="49" t="s">
        <v>2</v>
      </c>
      <c r="AZ20" s="49" t="s">
        <v>2</v>
      </c>
      <c r="BA20" s="49" t="s">
        <v>2</v>
      </c>
      <c r="BB20" s="49" t="s">
        <v>2</v>
      </c>
      <c r="BC20" s="49" t="s">
        <v>2</v>
      </c>
      <c r="BD20" s="49" t="s">
        <v>2</v>
      </c>
      <c r="BE20" s="49" t="s">
        <v>2</v>
      </c>
      <c r="BF20" s="49" t="s">
        <v>2</v>
      </c>
      <c r="BG20" s="49" t="s">
        <v>2</v>
      </c>
      <c r="BH20" s="49" t="s">
        <v>2</v>
      </c>
      <c r="BI20" s="49" t="s">
        <v>2</v>
      </c>
      <c r="BJ20" s="49" t="s">
        <v>2</v>
      </c>
      <c r="BK20" s="49" t="s">
        <v>2</v>
      </c>
      <c r="BL20" s="49" t="s">
        <v>2</v>
      </c>
      <c r="BM20" s="49" t="s">
        <v>2</v>
      </c>
      <c r="BN20" s="49" t="s">
        <v>2</v>
      </c>
      <c r="BO20" s="49" t="s">
        <v>2</v>
      </c>
      <c r="BP20" s="49" t="s">
        <v>2</v>
      </c>
      <c r="BQ20" s="49" t="s">
        <v>2</v>
      </c>
      <c r="BR20" s="49" t="s">
        <v>2</v>
      </c>
      <c r="BS20" s="49" t="s">
        <v>2</v>
      </c>
      <c r="BT20" s="49" t="s">
        <v>2</v>
      </c>
      <c r="BU20" s="49" t="s">
        <v>2</v>
      </c>
    </row>
    <row r="21" spans="1:73" x14ac:dyDescent="0.2">
      <c r="A21" s="10" t="str" cm="1">
        <f t="array" ref="A21">IF(AND(Filter_Ver=הנחיות!O21, OR(INDEX(OP_Obligations,ROW(),MATCH(Filter_OP,OP_List))=Filter_M,INDEX(OP_Obligations,ROW(),MATCH(Filter_OP,OP_List))=Filter_O,INDEX(OP_Obligations,ROW(),MATCH(Filter_OP,OP_List))=Filter_N,INDEX(OP_Obligations,ROW(),MATCH(Filter_OP,OP_List))=Filter_I)),"√","X")</f>
        <v>√</v>
      </c>
      <c r="B21" s="53" t="str" cm="1">
        <f t="array" ref="B21">INDEX(OP_Obligations,ROW(),MATCH(Filter_OP,OP_List))</f>
        <v>M</v>
      </c>
      <c r="C21" s="47" t="s">
        <v>174</v>
      </c>
      <c r="D21" s="115" t="s">
        <v>311</v>
      </c>
      <c r="E21" s="116"/>
      <c r="F21" s="116"/>
      <c r="G21" s="116"/>
      <c r="H21" s="117"/>
      <c r="I21" s="15"/>
      <c r="J21" s="16"/>
      <c r="K21" s="16"/>
      <c r="L21" s="15"/>
      <c r="M21" s="15"/>
      <c r="O21" s="11" t="s">
        <v>279</v>
      </c>
      <c r="P21" s="67">
        <f t="shared" si="0"/>
        <v>1</v>
      </c>
      <c r="Q21" s="49" t="s">
        <v>2</v>
      </c>
      <c r="R21" s="49" t="s">
        <v>2</v>
      </c>
      <c r="S21" s="49" t="s">
        <v>2</v>
      </c>
      <c r="T21" s="49" t="s">
        <v>2</v>
      </c>
      <c r="U21" s="49" t="s">
        <v>2</v>
      </c>
      <c r="V21" s="49" t="s">
        <v>2</v>
      </c>
      <c r="W21" s="49" t="s">
        <v>2</v>
      </c>
      <c r="X21" s="49" t="s">
        <v>2</v>
      </c>
      <c r="Y21" s="49" t="s">
        <v>2</v>
      </c>
      <c r="Z21" s="49" t="s">
        <v>2</v>
      </c>
      <c r="AA21" s="49" t="s">
        <v>2</v>
      </c>
      <c r="AB21" s="49" t="s">
        <v>2</v>
      </c>
      <c r="AC21" s="49" t="s">
        <v>2</v>
      </c>
      <c r="AD21" s="49" t="s">
        <v>2</v>
      </c>
      <c r="AE21" s="49" t="s">
        <v>2</v>
      </c>
      <c r="AF21" s="49" t="s">
        <v>2</v>
      </c>
      <c r="AG21" s="49" t="s">
        <v>2</v>
      </c>
      <c r="AH21" s="49" t="s">
        <v>2</v>
      </c>
      <c r="AI21" s="49" t="s">
        <v>2</v>
      </c>
      <c r="AJ21" s="49" t="s">
        <v>2</v>
      </c>
      <c r="AK21" s="49" t="s">
        <v>2</v>
      </c>
      <c r="AL21" s="49" t="s">
        <v>2</v>
      </c>
      <c r="AM21" s="49" t="s">
        <v>2</v>
      </c>
      <c r="AN21" s="49" t="s">
        <v>2</v>
      </c>
      <c r="AO21" s="49" t="s">
        <v>2</v>
      </c>
      <c r="AP21" s="49" t="s">
        <v>2</v>
      </c>
      <c r="AQ21" s="49" t="s">
        <v>2</v>
      </c>
      <c r="AR21" s="49" t="s">
        <v>2</v>
      </c>
      <c r="AS21" s="49" t="s">
        <v>2</v>
      </c>
      <c r="AT21" s="49" t="s">
        <v>2</v>
      </c>
      <c r="AU21" s="49" t="s">
        <v>2</v>
      </c>
      <c r="AV21" s="49" t="s">
        <v>2</v>
      </c>
      <c r="AW21" s="49" t="s">
        <v>2</v>
      </c>
      <c r="AX21" s="49" t="s">
        <v>2</v>
      </c>
      <c r="AY21" s="49" t="s">
        <v>2</v>
      </c>
      <c r="AZ21" s="49" t="s">
        <v>2</v>
      </c>
      <c r="BA21" s="49" t="s">
        <v>2</v>
      </c>
      <c r="BB21" s="49" t="s">
        <v>2</v>
      </c>
      <c r="BC21" s="49" t="s">
        <v>2</v>
      </c>
      <c r="BD21" s="49" t="s">
        <v>2</v>
      </c>
      <c r="BE21" s="49" t="s">
        <v>2</v>
      </c>
      <c r="BF21" s="49" t="s">
        <v>2</v>
      </c>
      <c r="BG21" s="49" t="s">
        <v>2</v>
      </c>
      <c r="BH21" s="49" t="s">
        <v>2</v>
      </c>
      <c r="BI21" s="49" t="s">
        <v>2</v>
      </c>
      <c r="BJ21" s="49" t="s">
        <v>2</v>
      </c>
      <c r="BK21" s="49" t="s">
        <v>2</v>
      </c>
      <c r="BL21" s="49" t="s">
        <v>2</v>
      </c>
      <c r="BM21" s="49" t="s">
        <v>2</v>
      </c>
      <c r="BN21" s="49" t="s">
        <v>2</v>
      </c>
      <c r="BO21" s="49" t="s">
        <v>2</v>
      </c>
      <c r="BP21" s="49" t="s">
        <v>2</v>
      </c>
      <c r="BQ21" s="49" t="s">
        <v>2</v>
      </c>
      <c r="BR21" s="49" t="s">
        <v>2</v>
      </c>
      <c r="BS21" s="49" t="s">
        <v>2</v>
      </c>
      <c r="BT21" s="49" t="s">
        <v>2</v>
      </c>
      <c r="BU21" s="49" t="s">
        <v>2</v>
      </c>
    </row>
    <row r="22" spans="1:73" x14ac:dyDescent="0.2">
      <c r="A22" s="10" t="str" cm="1">
        <f t="array" ref="A22">IF(AND(Filter_Ver=הנחיות!O22, OR(INDEX(OP_Obligations,ROW(),MATCH(Filter_OP,OP_List))=Filter_M,INDEX(OP_Obligations,ROW(),MATCH(Filter_OP,OP_List))=Filter_O,INDEX(OP_Obligations,ROW(),MATCH(Filter_OP,OP_List))=Filter_N,INDEX(OP_Obligations,ROW(),MATCH(Filter_OP,OP_List))=Filter_I)),"√","X")</f>
        <v>√</v>
      </c>
      <c r="B22" s="53" t="str" cm="1">
        <f t="array" ref="B22">INDEX(OP_Obligations,ROW(),MATCH(Filter_OP,OP_List))</f>
        <v>M</v>
      </c>
      <c r="C22" s="47" t="s">
        <v>175</v>
      </c>
      <c r="D22" s="115" t="s">
        <v>176</v>
      </c>
      <c r="E22" s="116"/>
      <c r="F22" s="116"/>
      <c r="G22" s="116"/>
      <c r="H22" s="117"/>
      <c r="I22" s="15"/>
      <c r="J22" s="16"/>
      <c r="K22" s="16"/>
      <c r="L22" s="15"/>
      <c r="M22" s="15"/>
      <c r="O22" s="11" t="s">
        <v>279</v>
      </c>
      <c r="P22" s="67">
        <f t="shared" si="0"/>
        <v>1</v>
      </c>
      <c r="Q22" s="49" t="s">
        <v>2</v>
      </c>
      <c r="R22" s="49" t="s">
        <v>2</v>
      </c>
      <c r="S22" s="49" t="s">
        <v>2</v>
      </c>
      <c r="T22" s="49" t="s">
        <v>2</v>
      </c>
      <c r="U22" s="49" t="s">
        <v>2</v>
      </c>
      <c r="V22" s="49" t="s">
        <v>2</v>
      </c>
      <c r="W22" s="49" t="s">
        <v>2</v>
      </c>
      <c r="X22" s="49" t="s">
        <v>2</v>
      </c>
      <c r="Y22" s="49" t="s">
        <v>2</v>
      </c>
      <c r="Z22" s="49" t="s">
        <v>2</v>
      </c>
      <c r="AA22" s="49" t="s">
        <v>2</v>
      </c>
      <c r="AB22" s="49" t="s">
        <v>2</v>
      </c>
      <c r="AC22" s="49" t="s">
        <v>2</v>
      </c>
      <c r="AD22" s="49" t="s">
        <v>2</v>
      </c>
      <c r="AE22" s="49" t="s">
        <v>2</v>
      </c>
      <c r="AF22" s="49" t="s">
        <v>2</v>
      </c>
      <c r="AG22" s="49" t="s">
        <v>2</v>
      </c>
      <c r="AH22" s="49" t="s">
        <v>2</v>
      </c>
      <c r="AI22" s="49" t="s">
        <v>2</v>
      </c>
      <c r="AJ22" s="49" t="s">
        <v>2</v>
      </c>
      <c r="AK22" s="49" t="s">
        <v>2</v>
      </c>
      <c r="AL22" s="49" t="s">
        <v>2</v>
      </c>
      <c r="AM22" s="49" t="s">
        <v>2</v>
      </c>
      <c r="AN22" s="49" t="s">
        <v>2</v>
      </c>
      <c r="AO22" s="49" t="s">
        <v>2</v>
      </c>
      <c r="AP22" s="49" t="s">
        <v>2</v>
      </c>
      <c r="AQ22" s="49" t="s">
        <v>2</v>
      </c>
      <c r="AR22" s="49" t="s">
        <v>2</v>
      </c>
      <c r="AS22" s="49" t="s">
        <v>2</v>
      </c>
      <c r="AT22" s="49" t="s">
        <v>2</v>
      </c>
      <c r="AU22" s="49" t="s">
        <v>2</v>
      </c>
      <c r="AV22" s="49" t="s">
        <v>2</v>
      </c>
      <c r="AW22" s="49" t="s">
        <v>2</v>
      </c>
      <c r="AX22" s="49" t="s">
        <v>2</v>
      </c>
      <c r="AY22" s="49" t="s">
        <v>2</v>
      </c>
      <c r="AZ22" s="49" t="s">
        <v>2</v>
      </c>
      <c r="BA22" s="49" t="s">
        <v>2</v>
      </c>
      <c r="BB22" s="49" t="s">
        <v>2</v>
      </c>
      <c r="BC22" s="49" t="s">
        <v>2</v>
      </c>
      <c r="BD22" s="49" t="s">
        <v>2</v>
      </c>
      <c r="BE22" s="49" t="s">
        <v>2</v>
      </c>
      <c r="BF22" s="49" t="s">
        <v>2</v>
      </c>
      <c r="BG22" s="49" t="s">
        <v>2</v>
      </c>
      <c r="BH22" s="49" t="s">
        <v>2</v>
      </c>
      <c r="BI22" s="49" t="s">
        <v>2</v>
      </c>
      <c r="BJ22" s="49" t="s">
        <v>2</v>
      </c>
      <c r="BK22" s="49" t="s">
        <v>2</v>
      </c>
      <c r="BL22" s="49" t="s">
        <v>2</v>
      </c>
      <c r="BM22" s="49" t="s">
        <v>2</v>
      </c>
      <c r="BN22" s="49" t="s">
        <v>2</v>
      </c>
      <c r="BO22" s="49" t="s">
        <v>2</v>
      </c>
      <c r="BP22" s="49" t="s">
        <v>2</v>
      </c>
      <c r="BQ22" s="49" t="s">
        <v>2</v>
      </c>
      <c r="BR22" s="49" t="s">
        <v>2</v>
      </c>
      <c r="BS22" s="49" t="s">
        <v>2</v>
      </c>
      <c r="BT22" s="49" t="s">
        <v>2</v>
      </c>
      <c r="BU22" s="49" t="s">
        <v>2</v>
      </c>
    </row>
    <row r="23" spans="1:73" x14ac:dyDescent="0.2">
      <c r="A23" s="10" t="str" cm="1">
        <f t="array" ref="A23">IF(AND(Filter_Ver=הנחיות!O23, OR(INDEX(OP_Obligations,ROW(),MATCH(Filter_OP,OP_List))=Filter_M,INDEX(OP_Obligations,ROW(),MATCH(Filter_OP,OP_List))=Filter_O,INDEX(OP_Obligations,ROW(),MATCH(Filter_OP,OP_List))=Filter_N,INDEX(OP_Obligations,ROW(),MATCH(Filter_OP,OP_List))=Filter_I)),"√","X")</f>
        <v>√</v>
      </c>
      <c r="B23" s="53" t="str" cm="1">
        <f t="array" ref="B23">INDEX(OP_Obligations,ROW(),MATCH(Filter_OP,OP_List))</f>
        <v>M</v>
      </c>
      <c r="C23" s="47" t="s">
        <v>286</v>
      </c>
      <c r="D23" s="135" t="s">
        <v>402</v>
      </c>
      <c r="E23" s="136"/>
      <c r="F23" s="136"/>
      <c r="G23" s="136"/>
      <c r="H23" s="137"/>
      <c r="I23" s="15"/>
      <c r="J23" s="16"/>
      <c r="K23" s="16"/>
      <c r="L23" s="15"/>
      <c r="M23" s="15"/>
      <c r="O23" s="11" t="s">
        <v>279</v>
      </c>
      <c r="P23" s="67">
        <f t="shared" ref="P23:P50" si="1">_xlfn.NUMBERVALUE($O23)</f>
        <v>1</v>
      </c>
      <c r="Q23" s="49" t="s">
        <v>2</v>
      </c>
      <c r="R23" s="49" t="s">
        <v>2</v>
      </c>
      <c r="S23" s="49" t="s">
        <v>2</v>
      </c>
      <c r="T23" s="49" t="s">
        <v>2</v>
      </c>
      <c r="U23" s="49" t="s">
        <v>2</v>
      </c>
      <c r="V23" s="49" t="s">
        <v>2</v>
      </c>
      <c r="W23" s="49" t="s">
        <v>2</v>
      </c>
      <c r="X23" s="49" t="s">
        <v>2</v>
      </c>
      <c r="Y23" s="49" t="s">
        <v>2</v>
      </c>
      <c r="Z23" s="49" t="s">
        <v>2</v>
      </c>
      <c r="AA23" s="49" t="s">
        <v>2</v>
      </c>
      <c r="AB23" s="49" t="s">
        <v>2</v>
      </c>
      <c r="AC23" s="49" t="s">
        <v>2</v>
      </c>
      <c r="AD23" s="49" t="s">
        <v>2</v>
      </c>
      <c r="AE23" s="49" t="s">
        <v>2</v>
      </c>
      <c r="AF23" s="49" t="s">
        <v>2</v>
      </c>
      <c r="AG23" s="49" t="s">
        <v>2</v>
      </c>
      <c r="AH23" s="49" t="s">
        <v>2</v>
      </c>
      <c r="AI23" s="49" t="s">
        <v>2</v>
      </c>
      <c r="AJ23" s="49" t="s">
        <v>2</v>
      </c>
      <c r="AK23" s="49" t="s">
        <v>2</v>
      </c>
      <c r="AL23" s="49" t="s">
        <v>2</v>
      </c>
      <c r="AM23" s="49" t="s">
        <v>2</v>
      </c>
      <c r="AN23" s="49" t="s">
        <v>2</v>
      </c>
      <c r="AO23" s="49" t="s">
        <v>2</v>
      </c>
      <c r="AP23" s="49" t="s">
        <v>2</v>
      </c>
      <c r="AQ23" s="49" t="s">
        <v>2</v>
      </c>
      <c r="AR23" s="49" t="s">
        <v>2</v>
      </c>
      <c r="AS23" s="49" t="s">
        <v>2</v>
      </c>
      <c r="AT23" s="49" t="s">
        <v>2</v>
      </c>
      <c r="AU23" s="49" t="s">
        <v>2</v>
      </c>
      <c r="AV23" s="49" t="s">
        <v>2</v>
      </c>
      <c r="AW23" s="49" t="s">
        <v>2</v>
      </c>
      <c r="AX23" s="49" t="s">
        <v>2</v>
      </c>
      <c r="AY23" s="49" t="s">
        <v>2</v>
      </c>
      <c r="AZ23" s="49" t="s">
        <v>2</v>
      </c>
      <c r="BA23" s="49" t="s">
        <v>2</v>
      </c>
      <c r="BB23" s="49" t="s">
        <v>2</v>
      </c>
      <c r="BC23" s="49" t="s">
        <v>2</v>
      </c>
      <c r="BD23" s="49" t="s">
        <v>2</v>
      </c>
      <c r="BE23" s="49" t="s">
        <v>2</v>
      </c>
      <c r="BF23" s="49" t="s">
        <v>2</v>
      </c>
      <c r="BG23" s="49" t="s">
        <v>2</v>
      </c>
      <c r="BH23" s="49" t="s">
        <v>2</v>
      </c>
      <c r="BI23" s="49" t="s">
        <v>2</v>
      </c>
      <c r="BJ23" s="49" t="s">
        <v>2</v>
      </c>
      <c r="BK23" s="49" t="s">
        <v>2</v>
      </c>
      <c r="BL23" s="49" t="s">
        <v>2</v>
      </c>
      <c r="BM23" s="49" t="s">
        <v>2</v>
      </c>
      <c r="BN23" s="49" t="s">
        <v>2</v>
      </c>
      <c r="BO23" s="49" t="s">
        <v>2</v>
      </c>
      <c r="BP23" s="49" t="s">
        <v>2</v>
      </c>
      <c r="BQ23" s="49" t="s">
        <v>2</v>
      </c>
      <c r="BR23" s="49" t="s">
        <v>2</v>
      </c>
      <c r="BS23" s="49" t="s">
        <v>2</v>
      </c>
      <c r="BT23" s="49" t="s">
        <v>2</v>
      </c>
      <c r="BU23" s="49" t="s">
        <v>2</v>
      </c>
    </row>
    <row r="24" spans="1:73" ht="23.25" x14ac:dyDescent="0.2">
      <c r="A24" s="10" t="str" cm="1">
        <f t="array" ref="A24">IF(AND(Filter_Ver=הנחיות!O24, OR(INDEX(OP_Obligations,ROW(),MATCH(Filter_OP,OP_List))=Filter_M,INDEX(OP_Obligations,ROW(),MATCH(Filter_OP,OP_List))=Filter_O,INDEX(OP_Obligations,ROW(),MATCH(Filter_OP,OP_List))=Filter_N,INDEX(OP_Obligations,ROW(),MATCH(Filter_OP,OP_List))=Filter_I)),"√","X")</f>
        <v>√</v>
      </c>
      <c r="B24" s="52" t="str" cm="1">
        <f t="array" ref="B24">INDEX(OP_Obligations,ROW(),MATCH(Filter_OP,OP_List))</f>
        <v>M</v>
      </c>
      <c r="C24" s="39" t="s">
        <v>248</v>
      </c>
      <c r="D24" s="112" t="s">
        <v>107</v>
      </c>
      <c r="E24" s="113"/>
      <c r="F24" s="113"/>
      <c r="G24" s="113"/>
      <c r="H24" s="114"/>
      <c r="I24" s="14"/>
      <c r="J24" s="17"/>
      <c r="K24" s="17"/>
      <c r="L24" s="14"/>
      <c r="M24" s="14"/>
      <c r="O24" s="11" t="s">
        <v>279</v>
      </c>
      <c r="P24" s="67">
        <f t="shared" si="1"/>
        <v>1</v>
      </c>
      <c r="Q24" s="49" t="s">
        <v>2</v>
      </c>
      <c r="R24" s="49" t="s">
        <v>2</v>
      </c>
      <c r="S24" s="49" t="s">
        <v>2</v>
      </c>
      <c r="T24" s="49" t="s">
        <v>2</v>
      </c>
      <c r="U24" s="49" t="s">
        <v>2</v>
      </c>
      <c r="V24" s="49" t="s">
        <v>2</v>
      </c>
      <c r="W24" s="49" t="s">
        <v>2</v>
      </c>
      <c r="X24" s="49" t="s">
        <v>2</v>
      </c>
      <c r="Y24" s="49" t="s">
        <v>2</v>
      </c>
      <c r="Z24" s="49" t="s">
        <v>2</v>
      </c>
      <c r="AA24" s="49" t="s">
        <v>2</v>
      </c>
      <c r="AB24" s="49" t="s">
        <v>2</v>
      </c>
      <c r="AC24" s="49" t="s">
        <v>2</v>
      </c>
      <c r="AD24" s="49" t="s">
        <v>2</v>
      </c>
      <c r="AE24" s="49" t="s">
        <v>2</v>
      </c>
      <c r="AF24" s="49" t="s">
        <v>2</v>
      </c>
      <c r="AG24" s="49" t="s">
        <v>2</v>
      </c>
      <c r="AH24" s="49" t="s">
        <v>2</v>
      </c>
      <c r="AI24" s="49" t="s">
        <v>2</v>
      </c>
      <c r="AJ24" s="49" t="s">
        <v>2</v>
      </c>
      <c r="AK24" s="49" t="s">
        <v>2</v>
      </c>
      <c r="AL24" s="49" t="s">
        <v>2</v>
      </c>
      <c r="AM24" s="49" t="s">
        <v>2</v>
      </c>
      <c r="AN24" s="49" t="s">
        <v>2</v>
      </c>
      <c r="AO24" s="49" t="s">
        <v>2</v>
      </c>
      <c r="AP24" s="49" t="s">
        <v>2</v>
      </c>
      <c r="AQ24" s="49" t="s">
        <v>2</v>
      </c>
      <c r="AR24" s="49" t="s">
        <v>2</v>
      </c>
      <c r="AS24" s="49" t="s">
        <v>2</v>
      </c>
      <c r="AT24" s="49" t="s">
        <v>2</v>
      </c>
      <c r="AU24" s="49" t="s">
        <v>2</v>
      </c>
      <c r="AV24" s="49" t="s">
        <v>2</v>
      </c>
      <c r="AW24" s="49" t="s">
        <v>2</v>
      </c>
      <c r="AX24" s="49" t="s">
        <v>2</v>
      </c>
      <c r="AY24" s="49" t="s">
        <v>2</v>
      </c>
      <c r="AZ24" s="49" t="s">
        <v>2</v>
      </c>
      <c r="BA24" s="49" t="s">
        <v>2</v>
      </c>
      <c r="BB24" s="49" t="s">
        <v>2</v>
      </c>
      <c r="BC24" s="49" t="s">
        <v>2</v>
      </c>
      <c r="BD24" s="49" t="s">
        <v>2</v>
      </c>
      <c r="BE24" s="49" t="s">
        <v>2</v>
      </c>
      <c r="BF24" s="49" t="s">
        <v>2</v>
      </c>
      <c r="BG24" s="49" t="s">
        <v>2</v>
      </c>
      <c r="BH24" s="49" t="s">
        <v>2</v>
      </c>
      <c r="BI24" s="49" t="s">
        <v>2</v>
      </c>
      <c r="BJ24" s="49" t="s">
        <v>2</v>
      </c>
      <c r="BK24" s="49" t="s">
        <v>2</v>
      </c>
      <c r="BL24" s="49" t="s">
        <v>2</v>
      </c>
      <c r="BM24" s="49" t="s">
        <v>2</v>
      </c>
      <c r="BN24" s="49" t="s">
        <v>2</v>
      </c>
      <c r="BO24" s="49" t="s">
        <v>2</v>
      </c>
      <c r="BP24" s="49" t="s">
        <v>2</v>
      </c>
      <c r="BQ24" s="49" t="s">
        <v>2</v>
      </c>
      <c r="BR24" s="49" t="s">
        <v>2</v>
      </c>
      <c r="BS24" s="49" t="s">
        <v>2</v>
      </c>
      <c r="BT24" s="49" t="s">
        <v>2</v>
      </c>
      <c r="BU24" s="49" t="s">
        <v>2</v>
      </c>
    </row>
    <row r="25" spans="1:73" ht="28.5" x14ac:dyDescent="0.2">
      <c r="A25" s="10" t="str" cm="1">
        <f t="array" ref="A25">IF(AND(Filter_Ver=הנחיות!O25, OR(INDEX(OP_Obligations,ROW(),MATCH(Filter_OP,OP_List))=Filter_M,INDEX(OP_Obligations,ROW(),MATCH(Filter_OP,OP_List))=Filter_O,INDEX(OP_Obligations,ROW(),MATCH(Filter_OP,OP_List))=Filter_N,INDEX(OP_Obligations,ROW(),MATCH(Filter_OP,OP_List))=Filter_I)),"√","X")</f>
        <v>√</v>
      </c>
      <c r="B25" s="53" t="str" cm="1">
        <f t="array" ref="B25">INDEX(OP_Obligations,ROW(),MATCH(Filter_OP,OP_List))</f>
        <v>M</v>
      </c>
      <c r="C25" s="47" t="s">
        <v>178</v>
      </c>
      <c r="D25" s="91" t="s">
        <v>404</v>
      </c>
      <c r="E25" s="92"/>
      <c r="F25" s="92"/>
      <c r="G25" s="92"/>
      <c r="H25" s="93"/>
      <c r="I25" s="15" t="s">
        <v>201</v>
      </c>
      <c r="J25" s="16"/>
      <c r="K25" s="16"/>
      <c r="L25" s="15"/>
      <c r="M25" s="15"/>
      <c r="O25" s="11" t="s">
        <v>279</v>
      </c>
      <c r="P25" s="67">
        <f t="shared" si="1"/>
        <v>1</v>
      </c>
      <c r="Q25" s="49" t="s">
        <v>2</v>
      </c>
      <c r="R25" s="49" t="s">
        <v>2</v>
      </c>
      <c r="S25" s="49" t="s">
        <v>2</v>
      </c>
      <c r="T25" s="49" t="s">
        <v>2</v>
      </c>
      <c r="U25" s="49" t="s">
        <v>2</v>
      </c>
      <c r="V25" s="49" t="s">
        <v>2</v>
      </c>
      <c r="W25" s="49" t="s">
        <v>2</v>
      </c>
      <c r="X25" s="49" t="s">
        <v>2</v>
      </c>
      <c r="Y25" s="49" t="s">
        <v>2</v>
      </c>
      <c r="Z25" s="49" t="s">
        <v>2</v>
      </c>
      <c r="AA25" s="49" t="s">
        <v>2</v>
      </c>
      <c r="AB25" s="49" t="s">
        <v>2</v>
      </c>
      <c r="AC25" s="49" t="s">
        <v>2</v>
      </c>
      <c r="AD25" s="49" t="s">
        <v>2</v>
      </c>
      <c r="AE25" s="49" t="s">
        <v>2</v>
      </c>
      <c r="AF25" s="49" t="s">
        <v>2</v>
      </c>
      <c r="AG25" s="49" t="s">
        <v>2</v>
      </c>
      <c r="AH25" s="49" t="s">
        <v>2</v>
      </c>
      <c r="AI25" s="49" t="s">
        <v>2</v>
      </c>
      <c r="AJ25" s="49" t="s">
        <v>2</v>
      </c>
      <c r="AK25" s="49" t="s">
        <v>2</v>
      </c>
      <c r="AL25" s="49" t="s">
        <v>2</v>
      </c>
      <c r="AM25" s="49" t="s">
        <v>2</v>
      </c>
      <c r="AN25" s="49" t="s">
        <v>2</v>
      </c>
      <c r="AO25" s="49" t="s">
        <v>2</v>
      </c>
      <c r="AP25" s="49" t="s">
        <v>2</v>
      </c>
      <c r="AQ25" s="49" t="s">
        <v>2</v>
      </c>
      <c r="AR25" s="49" t="s">
        <v>2</v>
      </c>
      <c r="AS25" s="49" t="s">
        <v>2</v>
      </c>
      <c r="AT25" s="49" t="s">
        <v>2</v>
      </c>
      <c r="AU25" s="49" t="s">
        <v>2</v>
      </c>
      <c r="AV25" s="49" t="s">
        <v>2</v>
      </c>
      <c r="AW25" s="49" t="s">
        <v>2</v>
      </c>
      <c r="AX25" s="49" t="s">
        <v>2</v>
      </c>
      <c r="AY25" s="49" t="s">
        <v>2</v>
      </c>
      <c r="AZ25" s="49" t="s">
        <v>2</v>
      </c>
      <c r="BA25" s="49" t="s">
        <v>2</v>
      </c>
      <c r="BB25" s="49" t="s">
        <v>2</v>
      </c>
      <c r="BC25" s="49" t="s">
        <v>2</v>
      </c>
      <c r="BD25" s="49" t="s">
        <v>2</v>
      </c>
      <c r="BE25" s="49" t="s">
        <v>2</v>
      </c>
      <c r="BF25" s="49" t="s">
        <v>2</v>
      </c>
      <c r="BG25" s="49" t="s">
        <v>2</v>
      </c>
      <c r="BH25" s="49" t="s">
        <v>2</v>
      </c>
      <c r="BI25" s="49" t="s">
        <v>2</v>
      </c>
      <c r="BJ25" s="49" t="s">
        <v>2</v>
      </c>
      <c r="BK25" s="49" t="s">
        <v>2</v>
      </c>
      <c r="BL25" s="49" t="s">
        <v>2</v>
      </c>
      <c r="BM25" s="49" t="s">
        <v>2</v>
      </c>
      <c r="BN25" s="49" t="s">
        <v>2</v>
      </c>
      <c r="BO25" s="49" t="s">
        <v>2</v>
      </c>
      <c r="BP25" s="49" t="s">
        <v>2</v>
      </c>
      <c r="BQ25" s="49" t="s">
        <v>2</v>
      </c>
      <c r="BR25" s="49" t="s">
        <v>2</v>
      </c>
      <c r="BS25" s="49" t="s">
        <v>2</v>
      </c>
      <c r="BT25" s="49" t="s">
        <v>2</v>
      </c>
      <c r="BU25" s="49" t="s">
        <v>2</v>
      </c>
    </row>
    <row r="26" spans="1:73" ht="15" x14ac:dyDescent="0.2">
      <c r="A26" s="10" t="str" cm="1">
        <f t="array" ref="A26">IF(AND(Filter_Ver=הנחיות!O26, OR(INDEX(OP_Obligations,ROW(),MATCH(Filter_OP,OP_List))=Filter_M,INDEX(OP_Obligations,ROW(),MATCH(Filter_OP,OP_List))=Filter_O,INDEX(OP_Obligations,ROW(),MATCH(Filter_OP,OP_List))=Filter_N,INDEX(OP_Obligations,ROW(),MATCH(Filter_OP,OP_List))=Filter_I)),"√","X")</f>
        <v>√</v>
      </c>
      <c r="B26" s="53" t="str" cm="1">
        <f t="array" ref="B26">INDEX(OP_Obligations,ROW(),MATCH(Filter_OP,OP_List))</f>
        <v>M</v>
      </c>
      <c r="C26" s="47" t="s">
        <v>179</v>
      </c>
      <c r="D26" s="122" t="s">
        <v>328</v>
      </c>
      <c r="E26" s="123"/>
      <c r="F26" s="123"/>
      <c r="G26" s="123"/>
      <c r="H26" s="124"/>
      <c r="I26" s="15"/>
      <c r="J26" s="16"/>
      <c r="K26" s="16"/>
      <c r="L26" s="15"/>
      <c r="M26" s="15"/>
      <c r="O26" s="11" t="s">
        <v>279</v>
      </c>
      <c r="P26" s="67">
        <f t="shared" si="1"/>
        <v>1</v>
      </c>
      <c r="Q26" s="49" t="s">
        <v>2</v>
      </c>
      <c r="R26" s="49" t="s">
        <v>2</v>
      </c>
      <c r="S26" s="49" t="s">
        <v>2</v>
      </c>
      <c r="T26" s="49" t="s">
        <v>2</v>
      </c>
      <c r="U26" s="49" t="s">
        <v>2</v>
      </c>
      <c r="V26" s="49" t="s">
        <v>2</v>
      </c>
      <c r="W26" s="49" t="s">
        <v>2</v>
      </c>
      <c r="X26" s="49" t="s">
        <v>2</v>
      </c>
      <c r="Y26" s="49" t="s">
        <v>2</v>
      </c>
      <c r="Z26" s="49" t="s">
        <v>2</v>
      </c>
      <c r="AA26" s="49" t="s">
        <v>2</v>
      </c>
      <c r="AB26" s="49" t="s">
        <v>2</v>
      </c>
      <c r="AC26" s="49" t="s">
        <v>2</v>
      </c>
      <c r="AD26" s="49" t="s">
        <v>2</v>
      </c>
      <c r="AE26" s="49" t="s">
        <v>2</v>
      </c>
      <c r="AF26" s="49" t="s">
        <v>2</v>
      </c>
      <c r="AG26" s="49" t="s">
        <v>2</v>
      </c>
      <c r="AH26" s="49" t="s">
        <v>2</v>
      </c>
      <c r="AI26" s="49" t="s">
        <v>2</v>
      </c>
      <c r="AJ26" s="49" t="s">
        <v>2</v>
      </c>
      <c r="AK26" s="49" t="s">
        <v>2</v>
      </c>
      <c r="AL26" s="49" t="s">
        <v>2</v>
      </c>
      <c r="AM26" s="49" t="s">
        <v>2</v>
      </c>
      <c r="AN26" s="49" t="s">
        <v>2</v>
      </c>
      <c r="AO26" s="49" t="s">
        <v>2</v>
      </c>
      <c r="AP26" s="49" t="s">
        <v>2</v>
      </c>
      <c r="AQ26" s="49" t="s">
        <v>2</v>
      </c>
      <c r="AR26" s="49" t="s">
        <v>2</v>
      </c>
      <c r="AS26" s="49" t="s">
        <v>2</v>
      </c>
      <c r="AT26" s="49" t="s">
        <v>2</v>
      </c>
      <c r="AU26" s="49" t="s">
        <v>2</v>
      </c>
      <c r="AV26" s="49" t="s">
        <v>2</v>
      </c>
      <c r="AW26" s="49" t="s">
        <v>2</v>
      </c>
      <c r="AX26" s="49" t="s">
        <v>2</v>
      </c>
      <c r="AY26" s="49" t="s">
        <v>2</v>
      </c>
      <c r="AZ26" s="49" t="s">
        <v>2</v>
      </c>
      <c r="BA26" s="49" t="s">
        <v>2</v>
      </c>
      <c r="BB26" s="49" t="s">
        <v>2</v>
      </c>
      <c r="BC26" s="49" t="s">
        <v>2</v>
      </c>
      <c r="BD26" s="49" t="s">
        <v>2</v>
      </c>
      <c r="BE26" s="49" t="s">
        <v>2</v>
      </c>
      <c r="BF26" s="49" t="s">
        <v>2</v>
      </c>
      <c r="BG26" s="49" t="s">
        <v>2</v>
      </c>
      <c r="BH26" s="49" t="s">
        <v>2</v>
      </c>
      <c r="BI26" s="49" t="s">
        <v>2</v>
      </c>
      <c r="BJ26" s="49" t="s">
        <v>2</v>
      </c>
      <c r="BK26" s="49" t="s">
        <v>2</v>
      </c>
      <c r="BL26" s="49" t="s">
        <v>2</v>
      </c>
      <c r="BM26" s="49" t="s">
        <v>2</v>
      </c>
      <c r="BN26" s="49" t="s">
        <v>2</v>
      </c>
      <c r="BO26" s="49" t="s">
        <v>2</v>
      </c>
      <c r="BP26" s="49" t="s">
        <v>2</v>
      </c>
      <c r="BQ26" s="49" t="s">
        <v>2</v>
      </c>
      <c r="BR26" s="49" t="s">
        <v>2</v>
      </c>
      <c r="BS26" s="49" t="s">
        <v>2</v>
      </c>
      <c r="BT26" s="49" t="s">
        <v>2</v>
      </c>
      <c r="BU26" s="49" t="s">
        <v>2</v>
      </c>
    </row>
    <row r="27" spans="1:73" ht="15" x14ac:dyDescent="0.2">
      <c r="A27" s="10" t="str" cm="1">
        <f t="array" ref="A27">IF(AND(Filter_Ver=הנחיות!O27, OR(INDEX(OP_Obligations,ROW(),MATCH(Filter_OP,OP_List))=Filter_M,INDEX(OP_Obligations,ROW(),MATCH(Filter_OP,OP_List))=Filter_O,INDEX(OP_Obligations,ROW(),MATCH(Filter_OP,OP_List))=Filter_N,INDEX(OP_Obligations,ROW(),MATCH(Filter_OP,OP_List))=Filter_I)),"√","X")</f>
        <v>√</v>
      </c>
      <c r="B27" s="53" t="str" cm="1">
        <f t="array" ref="B27">INDEX(OP_Obligations,ROW(),MATCH(Filter_OP,OP_List))</f>
        <v>M</v>
      </c>
      <c r="C27" s="47" t="s">
        <v>180</v>
      </c>
      <c r="D27" s="122" t="s">
        <v>320</v>
      </c>
      <c r="E27" s="123"/>
      <c r="F27" s="123"/>
      <c r="G27" s="123"/>
      <c r="H27" s="124"/>
      <c r="I27" s="15"/>
      <c r="J27" s="16"/>
      <c r="K27" s="16"/>
      <c r="L27" s="15"/>
      <c r="M27" s="15"/>
      <c r="O27" s="11" t="s">
        <v>279</v>
      </c>
      <c r="P27" s="67">
        <f t="shared" si="1"/>
        <v>1</v>
      </c>
      <c r="Q27" s="49" t="s">
        <v>2</v>
      </c>
      <c r="R27" s="49" t="s">
        <v>2</v>
      </c>
      <c r="S27" s="49" t="s">
        <v>2</v>
      </c>
      <c r="T27" s="49" t="s">
        <v>2</v>
      </c>
      <c r="U27" s="49" t="s">
        <v>2</v>
      </c>
      <c r="V27" s="49" t="s">
        <v>2</v>
      </c>
      <c r="W27" s="49" t="s">
        <v>2</v>
      </c>
      <c r="X27" s="49" t="s">
        <v>2</v>
      </c>
      <c r="Y27" s="49" t="s">
        <v>2</v>
      </c>
      <c r="Z27" s="49" t="s">
        <v>2</v>
      </c>
      <c r="AA27" s="49" t="s">
        <v>2</v>
      </c>
      <c r="AB27" s="49" t="s">
        <v>2</v>
      </c>
      <c r="AC27" s="49" t="s">
        <v>2</v>
      </c>
      <c r="AD27" s="49" t="s">
        <v>2</v>
      </c>
      <c r="AE27" s="49" t="s">
        <v>2</v>
      </c>
      <c r="AF27" s="49" t="s">
        <v>2</v>
      </c>
      <c r="AG27" s="49" t="s">
        <v>2</v>
      </c>
      <c r="AH27" s="49" t="s">
        <v>2</v>
      </c>
      <c r="AI27" s="49" t="s">
        <v>2</v>
      </c>
      <c r="AJ27" s="49" t="s">
        <v>2</v>
      </c>
      <c r="AK27" s="49" t="s">
        <v>2</v>
      </c>
      <c r="AL27" s="49" t="s">
        <v>2</v>
      </c>
      <c r="AM27" s="49" t="s">
        <v>2</v>
      </c>
      <c r="AN27" s="49" t="s">
        <v>2</v>
      </c>
      <c r="AO27" s="49" t="s">
        <v>2</v>
      </c>
      <c r="AP27" s="49" t="s">
        <v>2</v>
      </c>
      <c r="AQ27" s="49" t="s">
        <v>2</v>
      </c>
      <c r="AR27" s="49" t="s">
        <v>2</v>
      </c>
      <c r="AS27" s="49" t="s">
        <v>2</v>
      </c>
      <c r="AT27" s="49" t="s">
        <v>2</v>
      </c>
      <c r="AU27" s="49" t="s">
        <v>2</v>
      </c>
      <c r="AV27" s="49" t="s">
        <v>2</v>
      </c>
      <c r="AW27" s="49" t="s">
        <v>2</v>
      </c>
      <c r="AX27" s="49" t="s">
        <v>2</v>
      </c>
      <c r="AY27" s="49" t="s">
        <v>2</v>
      </c>
      <c r="AZ27" s="49" t="s">
        <v>2</v>
      </c>
      <c r="BA27" s="49" t="s">
        <v>2</v>
      </c>
      <c r="BB27" s="49" t="s">
        <v>2</v>
      </c>
      <c r="BC27" s="49" t="s">
        <v>2</v>
      </c>
      <c r="BD27" s="49" t="s">
        <v>2</v>
      </c>
      <c r="BE27" s="49" t="s">
        <v>2</v>
      </c>
      <c r="BF27" s="49" t="s">
        <v>2</v>
      </c>
      <c r="BG27" s="49" t="s">
        <v>2</v>
      </c>
      <c r="BH27" s="49" t="s">
        <v>2</v>
      </c>
      <c r="BI27" s="49" t="s">
        <v>2</v>
      </c>
      <c r="BJ27" s="49" t="s">
        <v>2</v>
      </c>
      <c r="BK27" s="49" t="s">
        <v>2</v>
      </c>
      <c r="BL27" s="49" t="s">
        <v>2</v>
      </c>
      <c r="BM27" s="49" t="s">
        <v>2</v>
      </c>
      <c r="BN27" s="49" t="s">
        <v>2</v>
      </c>
      <c r="BO27" s="49" t="s">
        <v>2</v>
      </c>
      <c r="BP27" s="49" t="s">
        <v>2</v>
      </c>
      <c r="BQ27" s="49" t="s">
        <v>2</v>
      </c>
      <c r="BR27" s="49" t="s">
        <v>2</v>
      </c>
      <c r="BS27" s="49" t="s">
        <v>2</v>
      </c>
      <c r="BT27" s="49" t="s">
        <v>2</v>
      </c>
      <c r="BU27" s="49" t="s">
        <v>2</v>
      </c>
    </row>
    <row r="28" spans="1:73" ht="15" x14ac:dyDescent="0.2">
      <c r="A28" s="10" t="str" cm="1">
        <f t="array" ref="A28">IF(AND(Filter_Ver=הנחיות!O28, OR(INDEX(OP_Obligations,ROW(),MATCH(Filter_OP,OP_List))=Filter_M,INDEX(OP_Obligations,ROW(),MATCH(Filter_OP,OP_List))=Filter_O,INDEX(OP_Obligations,ROW(),MATCH(Filter_OP,OP_List))=Filter_N,INDEX(OP_Obligations,ROW(),MATCH(Filter_OP,OP_List))=Filter_I)),"√","X")</f>
        <v>√</v>
      </c>
      <c r="B28" s="53" t="str" cm="1">
        <f t="array" ref="B28">INDEX(OP_Obligations,ROW(),MATCH(Filter_OP,OP_List))</f>
        <v>M</v>
      </c>
      <c r="C28" s="47" t="s">
        <v>181</v>
      </c>
      <c r="D28" s="122" t="s">
        <v>321</v>
      </c>
      <c r="E28" s="123"/>
      <c r="F28" s="123"/>
      <c r="G28" s="123"/>
      <c r="H28" s="124"/>
      <c r="I28" s="15"/>
      <c r="J28" s="16"/>
      <c r="K28" s="16"/>
      <c r="L28" s="15"/>
      <c r="M28" s="15"/>
      <c r="O28" s="11" t="s">
        <v>279</v>
      </c>
      <c r="P28" s="67">
        <f t="shared" si="1"/>
        <v>1</v>
      </c>
      <c r="Q28" s="49" t="s">
        <v>2</v>
      </c>
      <c r="R28" s="49" t="s">
        <v>2</v>
      </c>
      <c r="S28" s="49" t="s">
        <v>2</v>
      </c>
      <c r="T28" s="49" t="s">
        <v>2</v>
      </c>
      <c r="U28" s="49" t="s">
        <v>2</v>
      </c>
      <c r="V28" s="49" t="s">
        <v>2</v>
      </c>
      <c r="W28" s="49" t="s">
        <v>2</v>
      </c>
      <c r="X28" s="49" t="s">
        <v>2</v>
      </c>
      <c r="Y28" s="49" t="s">
        <v>2</v>
      </c>
      <c r="Z28" s="49" t="s">
        <v>2</v>
      </c>
      <c r="AA28" s="49" t="s">
        <v>2</v>
      </c>
      <c r="AB28" s="49" t="s">
        <v>2</v>
      </c>
      <c r="AC28" s="49" t="s">
        <v>2</v>
      </c>
      <c r="AD28" s="49" t="s">
        <v>2</v>
      </c>
      <c r="AE28" s="49" t="s">
        <v>2</v>
      </c>
      <c r="AF28" s="49" t="s">
        <v>2</v>
      </c>
      <c r="AG28" s="49" t="s">
        <v>2</v>
      </c>
      <c r="AH28" s="49" t="s">
        <v>2</v>
      </c>
      <c r="AI28" s="49" t="s">
        <v>2</v>
      </c>
      <c r="AJ28" s="49" t="s">
        <v>2</v>
      </c>
      <c r="AK28" s="49" t="s">
        <v>2</v>
      </c>
      <c r="AL28" s="49" t="s">
        <v>2</v>
      </c>
      <c r="AM28" s="49" t="s">
        <v>2</v>
      </c>
      <c r="AN28" s="49" t="s">
        <v>2</v>
      </c>
      <c r="AO28" s="49" t="s">
        <v>2</v>
      </c>
      <c r="AP28" s="49" t="s">
        <v>2</v>
      </c>
      <c r="AQ28" s="49" t="s">
        <v>2</v>
      </c>
      <c r="AR28" s="49" t="s">
        <v>2</v>
      </c>
      <c r="AS28" s="49" t="s">
        <v>2</v>
      </c>
      <c r="AT28" s="49" t="s">
        <v>2</v>
      </c>
      <c r="AU28" s="49" t="s">
        <v>2</v>
      </c>
      <c r="AV28" s="49" t="s">
        <v>2</v>
      </c>
      <c r="AW28" s="49" t="s">
        <v>2</v>
      </c>
      <c r="AX28" s="49" t="s">
        <v>2</v>
      </c>
      <c r="AY28" s="49" t="s">
        <v>2</v>
      </c>
      <c r="AZ28" s="49" t="s">
        <v>2</v>
      </c>
      <c r="BA28" s="49" t="s">
        <v>2</v>
      </c>
      <c r="BB28" s="49" t="s">
        <v>2</v>
      </c>
      <c r="BC28" s="49" t="s">
        <v>2</v>
      </c>
      <c r="BD28" s="49" t="s">
        <v>2</v>
      </c>
      <c r="BE28" s="49" t="s">
        <v>2</v>
      </c>
      <c r="BF28" s="49" t="s">
        <v>2</v>
      </c>
      <c r="BG28" s="49" t="s">
        <v>2</v>
      </c>
      <c r="BH28" s="49" t="s">
        <v>2</v>
      </c>
      <c r="BI28" s="49" t="s">
        <v>2</v>
      </c>
      <c r="BJ28" s="49" t="s">
        <v>2</v>
      </c>
      <c r="BK28" s="49" t="s">
        <v>2</v>
      </c>
      <c r="BL28" s="49" t="s">
        <v>2</v>
      </c>
      <c r="BM28" s="49" t="s">
        <v>2</v>
      </c>
      <c r="BN28" s="49" t="s">
        <v>2</v>
      </c>
      <c r="BO28" s="49" t="s">
        <v>2</v>
      </c>
      <c r="BP28" s="49" t="s">
        <v>2</v>
      </c>
      <c r="BQ28" s="49" t="s">
        <v>2</v>
      </c>
      <c r="BR28" s="49" t="s">
        <v>2</v>
      </c>
      <c r="BS28" s="49" t="s">
        <v>2</v>
      </c>
      <c r="BT28" s="49" t="s">
        <v>2</v>
      </c>
      <c r="BU28" s="49" t="s">
        <v>2</v>
      </c>
    </row>
    <row r="29" spans="1:73" ht="15" x14ac:dyDescent="0.2">
      <c r="A29" s="10" t="str" cm="1">
        <f t="array" ref="A29">IF(AND(Filter_Ver=הנחיות!O29, OR(INDEX(OP_Obligations,ROW(),MATCH(Filter_OP,OP_List))=Filter_M,INDEX(OP_Obligations,ROW(),MATCH(Filter_OP,OP_List))=Filter_O,INDEX(OP_Obligations,ROW(),MATCH(Filter_OP,OP_List))=Filter_N,INDEX(OP_Obligations,ROW(),MATCH(Filter_OP,OP_List))=Filter_I)),"√","X")</f>
        <v>√</v>
      </c>
      <c r="B29" s="53" t="str" cm="1">
        <f t="array" ref="B29">INDEX(OP_Obligations,ROW(),MATCH(Filter_OP,OP_List))</f>
        <v>M</v>
      </c>
      <c r="C29" s="47" t="s">
        <v>182</v>
      </c>
      <c r="D29" s="141" t="s">
        <v>305</v>
      </c>
      <c r="E29" s="142"/>
      <c r="F29" s="142"/>
      <c r="G29" s="142"/>
      <c r="H29" s="143"/>
      <c r="I29" s="15"/>
      <c r="J29" s="16"/>
      <c r="K29" s="16"/>
      <c r="L29" s="15"/>
      <c r="M29" s="15"/>
      <c r="O29" s="11" t="s">
        <v>279</v>
      </c>
      <c r="P29" s="67">
        <f t="shared" si="1"/>
        <v>1</v>
      </c>
      <c r="Q29" s="49" t="s">
        <v>2</v>
      </c>
      <c r="R29" s="49" t="s">
        <v>2</v>
      </c>
      <c r="S29" s="49" t="s">
        <v>2</v>
      </c>
      <c r="T29" s="49" t="s">
        <v>2</v>
      </c>
      <c r="U29" s="49" t="s">
        <v>2</v>
      </c>
      <c r="V29" s="49" t="s">
        <v>2</v>
      </c>
      <c r="W29" s="49" t="s">
        <v>2</v>
      </c>
      <c r="X29" s="49" t="s">
        <v>2</v>
      </c>
      <c r="Y29" s="49" t="s">
        <v>2</v>
      </c>
      <c r="Z29" s="49" t="s">
        <v>2</v>
      </c>
      <c r="AA29" s="49" t="s">
        <v>2</v>
      </c>
      <c r="AB29" s="49" t="s">
        <v>2</v>
      </c>
      <c r="AC29" s="49" t="s">
        <v>2</v>
      </c>
      <c r="AD29" s="49" t="s">
        <v>2</v>
      </c>
      <c r="AE29" s="49" t="s">
        <v>2</v>
      </c>
      <c r="AF29" s="49" t="s">
        <v>2</v>
      </c>
      <c r="AG29" s="49" t="s">
        <v>2</v>
      </c>
      <c r="AH29" s="49" t="s">
        <v>2</v>
      </c>
      <c r="AI29" s="49" t="s">
        <v>2</v>
      </c>
      <c r="AJ29" s="49" t="s">
        <v>2</v>
      </c>
      <c r="AK29" s="49" t="s">
        <v>2</v>
      </c>
      <c r="AL29" s="49" t="s">
        <v>2</v>
      </c>
      <c r="AM29" s="49" t="s">
        <v>2</v>
      </c>
      <c r="AN29" s="49" t="s">
        <v>2</v>
      </c>
      <c r="AO29" s="49" t="s">
        <v>2</v>
      </c>
      <c r="AP29" s="49" t="s">
        <v>2</v>
      </c>
      <c r="AQ29" s="49" t="s">
        <v>2</v>
      </c>
      <c r="AR29" s="49" t="s">
        <v>2</v>
      </c>
      <c r="AS29" s="49" t="s">
        <v>2</v>
      </c>
      <c r="AT29" s="49" t="s">
        <v>2</v>
      </c>
      <c r="AU29" s="49" t="s">
        <v>2</v>
      </c>
      <c r="AV29" s="49" t="s">
        <v>2</v>
      </c>
      <c r="AW29" s="49" t="s">
        <v>2</v>
      </c>
      <c r="AX29" s="49" t="s">
        <v>2</v>
      </c>
      <c r="AY29" s="49" t="s">
        <v>2</v>
      </c>
      <c r="AZ29" s="49" t="s">
        <v>2</v>
      </c>
      <c r="BA29" s="49" t="s">
        <v>2</v>
      </c>
      <c r="BB29" s="49" t="s">
        <v>2</v>
      </c>
      <c r="BC29" s="49" t="s">
        <v>2</v>
      </c>
      <c r="BD29" s="49" t="s">
        <v>2</v>
      </c>
      <c r="BE29" s="49" t="s">
        <v>2</v>
      </c>
      <c r="BF29" s="49" t="s">
        <v>2</v>
      </c>
      <c r="BG29" s="49" t="s">
        <v>2</v>
      </c>
      <c r="BH29" s="49" t="s">
        <v>2</v>
      </c>
      <c r="BI29" s="49" t="s">
        <v>2</v>
      </c>
      <c r="BJ29" s="49" t="s">
        <v>2</v>
      </c>
      <c r="BK29" s="49" t="s">
        <v>2</v>
      </c>
      <c r="BL29" s="49" t="s">
        <v>2</v>
      </c>
      <c r="BM29" s="49" t="s">
        <v>2</v>
      </c>
      <c r="BN29" s="49" t="s">
        <v>2</v>
      </c>
      <c r="BO29" s="49" t="s">
        <v>2</v>
      </c>
      <c r="BP29" s="49" t="s">
        <v>2</v>
      </c>
      <c r="BQ29" s="49" t="s">
        <v>2</v>
      </c>
      <c r="BR29" s="49" t="s">
        <v>2</v>
      </c>
      <c r="BS29" s="49" t="s">
        <v>2</v>
      </c>
      <c r="BT29" s="49" t="s">
        <v>2</v>
      </c>
      <c r="BU29" s="49" t="s">
        <v>2</v>
      </c>
    </row>
    <row r="30" spans="1:73" ht="15" x14ac:dyDescent="0.2">
      <c r="A30" s="10" t="str" cm="1">
        <f t="array" ref="A30">IF(AND(Filter_Ver=הנחיות!O30, OR(INDEX(OP_Obligations,ROW(),MATCH(Filter_OP,OP_List))=Filter_M,INDEX(OP_Obligations,ROW(),MATCH(Filter_OP,OP_List))=Filter_O,INDEX(OP_Obligations,ROW(),MATCH(Filter_OP,OP_List))=Filter_N,INDEX(OP_Obligations,ROW(),MATCH(Filter_OP,OP_List))=Filter_I)),"√","X")</f>
        <v>√</v>
      </c>
      <c r="B30" s="53" t="str" cm="1">
        <f t="array" ref="B30">INDEX(OP_Obligations,ROW(),MATCH(Filter_OP,OP_List))</f>
        <v>M</v>
      </c>
      <c r="C30" s="47" t="s">
        <v>183</v>
      </c>
      <c r="D30" s="144" t="s">
        <v>306</v>
      </c>
      <c r="E30" s="127"/>
      <c r="F30" s="127"/>
      <c r="G30" s="127"/>
      <c r="H30" s="145"/>
      <c r="I30" s="15"/>
      <c r="J30" s="16"/>
      <c r="K30" s="16"/>
      <c r="L30" s="15"/>
      <c r="M30" s="15"/>
      <c r="O30" s="11" t="s">
        <v>279</v>
      </c>
      <c r="P30" s="67">
        <f t="shared" si="1"/>
        <v>1</v>
      </c>
      <c r="Q30" s="49" t="s">
        <v>2</v>
      </c>
      <c r="R30" s="49" t="s">
        <v>2</v>
      </c>
      <c r="S30" s="49" t="s">
        <v>2</v>
      </c>
      <c r="T30" s="49" t="s">
        <v>2</v>
      </c>
      <c r="U30" s="49" t="s">
        <v>2</v>
      </c>
      <c r="V30" s="49" t="s">
        <v>2</v>
      </c>
      <c r="W30" s="49" t="s">
        <v>2</v>
      </c>
      <c r="X30" s="49" t="s">
        <v>2</v>
      </c>
      <c r="Y30" s="49" t="s">
        <v>2</v>
      </c>
      <c r="Z30" s="49" t="s">
        <v>2</v>
      </c>
      <c r="AA30" s="49" t="s">
        <v>2</v>
      </c>
      <c r="AB30" s="49" t="s">
        <v>2</v>
      </c>
      <c r="AC30" s="49" t="s">
        <v>2</v>
      </c>
      <c r="AD30" s="49" t="s">
        <v>2</v>
      </c>
      <c r="AE30" s="49" t="s">
        <v>2</v>
      </c>
      <c r="AF30" s="49" t="s">
        <v>2</v>
      </c>
      <c r="AG30" s="49" t="s">
        <v>2</v>
      </c>
      <c r="AH30" s="49" t="s">
        <v>2</v>
      </c>
      <c r="AI30" s="49" t="s">
        <v>2</v>
      </c>
      <c r="AJ30" s="49" t="s">
        <v>2</v>
      </c>
      <c r="AK30" s="49" t="s">
        <v>2</v>
      </c>
      <c r="AL30" s="49" t="s">
        <v>2</v>
      </c>
      <c r="AM30" s="49" t="s">
        <v>2</v>
      </c>
      <c r="AN30" s="49" t="s">
        <v>2</v>
      </c>
      <c r="AO30" s="49" t="s">
        <v>2</v>
      </c>
      <c r="AP30" s="49" t="s">
        <v>2</v>
      </c>
      <c r="AQ30" s="49" t="s">
        <v>2</v>
      </c>
      <c r="AR30" s="49" t="s">
        <v>2</v>
      </c>
      <c r="AS30" s="49" t="s">
        <v>2</v>
      </c>
      <c r="AT30" s="49" t="s">
        <v>2</v>
      </c>
      <c r="AU30" s="49" t="s">
        <v>2</v>
      </c>
      <c r="AV30" s="49" t="s">
        <v>2</v>
      </c>
      <c r="AW30" s="49" t="s">
        <v>2</v>
      </c>
      <c r="AX30" s="49" t="s">
        <v>2</v>
      </c>
      <c r="AY30" s="49" t="s">
        <v>2</v>
      </c>
      <c r="AZ30" s="49" t="s">
        <v>2</v>
      </c>
      <c r="BA30" s="49" t="s">
        <v>2</v>
      </c>
      <c r="BB30" s="49" t="s">
        <v>2</v>
      </c>
      <c r="BC30" s="49" t="s">
        <v>2</v>
      </c>
      <c r="BD30" s="49" t="s">
        <v>2</v>
      </c>
      <c r="BE30" s="49" t="s">
        <v>2</v>
      </c>
      <c r="BF30" s="49" t="s">
        <v>2</v>
      </c>
      <c r="BG30" s="49" t="s">
        <v>2</v>
      </c>
      <c r="BH30" s="49" t="s">
        <v>2</v>
      </c>
      <c r="BI30" s="49" t="s">
        <v>2</v>
      </c>
      <c r="BJ30" s="49" t="s">
        <v>2</v>
      </c>
      <c r="BK30" s="49" t="s">
        <v>2</v>
      </c>
      <c r="BL30" s="49" t="s">
        <v>2</v>
      </c>
      <c r="BM30" s="49" t="s">
        <v>2</v>
      </c>
      <c r="BN30" s="49" t="s">
        <v>2</v>
      </c>
      <c r="BO30" s="49" t="s">
        <v>2</v>
      </c>
      <c r="BP30" s="49" t="s">
        <v>2</v>
      </c>
      <c r="BQ30" s="49" t="s">
        <v>2</v>
      </c>
      <c r="BR30" s="49" t="s">
        <v>2</v>
      </c>
      <c r="BS30" s="49" t="s">
        <v>2</v>
      </c>
      <c r="BT30" s="49" t="s">
        <v>2</v>
      </c>
      <c r="BU30" s="49" t="s">
        <v>2</v>
      </c>
    </row>
    <row r="31" spans="1:73" ht="15" x14ac:dyDescent="0.2">
      <c r="A31" s="10" t="str" cm="1">
        <f t="array" ref="A31">IF(AND(Filter_Ver=הנחיות!O31, OR(INDEX(OP_Obligations,ROW(),MATCH(Filter_OP,OP_List))=Filter_M,INDEX(OP_Obligations,ROW(),MATCH(Filter_OP,OP_List))=Filter_O,INDEX(OP_Obligations,ROW(),MATCH(Filter_OP,OP_List))=Filter_N,INDEX(OP_Obligations,ROW(),MATCH(Filter_OP,OP_List))=Filter_I)),"√","X")</f>
        <v>√</v>
      </c>
      <c r="B31" s="53" t="str" cm="1">
        <f t="array" ref="B31">INDEX(OP_Obligations,ROW(),MATCH(Filter_OP,OP_List))</f>
        <v>M</v>
      </c>
      <c r="C31" s="47" t="s">
        <v>184</v>
      </c>
      <c r="D31" s="122" t="s">
        <v>317</v>
      </c>
      <c r="E31" s="123"/>
      <c r="F31" s="123"/>
      <c r="G31" s="123"/>
      <c r="H31" s="124"/>
      <c r="I31" s="15"/>
      <c r="J31" s="16"/>
      <c r="K31" s="16"/>
      <c r="L31" s="15"/>
      <c r="M31" s="15"/>
      <c r="O31" s="11" t="s">
        <v>279</v>
      </c>
      <c r="P31" s="67">
        <f t="shared" si="1"/>
        <v>1</v>
      </c>
      <c r="Q31" s="49" t="s">
        <v>2</v>
      </c>
      <c r="R31" s="49" t="s">
        <v>2</v>
      </c>
      <c r="S31" s="49" t="s">
        <v>2</v>
      </c>
      <c r="T31" s="49" t="s">
        <v>2</v>
      </c>
      <c r="U31" s="49" t="s">
        <v>2</v>
      </c>
      <c r="V31" s="49" t="s">
        <v>2</v>
      </c>
      <c r="W31" s="49" t="s">
        <v>2</v>
      </c>
      <c r="X31" s="49" t="s">
        <v>2</v>
      </c>
      <c r="Y31" s="49" t="s">
        <v>2</v>
      </c>
      <c r="Z31" s="49" t="s">
        <v>2</v>
      </c>
      <c r="AA31" s="49" t="s">
        <v>2</v>
      </c>
      <c r="AB31" s="49" t="s">
        <v>2</v>
      </c>
      <c r="AC31" s="49" t="s">
        <v>2</v>
      </c>
      <c r="AD31" s="49" t="s">
        <v>2</v>
      </c>
      <c r="AE31" s="49" t="s">
        <v>2</v>
      </c>
      <c r="AF31" s="49" t="s">
        <v>2</v>
      </c>
      <c r="AG31" s="49" t="s">
        <v>2</v>
      </c>
      <c r="AH31" s="49" t="s">
        <v>2</v>
      </c>
      <c r="AI31" s="49" t="s">
        <v>2</v>
      </c>
      <c r="AJ31" s="49" t="s">
        <v>2</v>
      </c>
      <c r="AK31" s="49" t="s">
        <v>2</v>
      </c>
      <c r="AL31" s="49" t="s">
        <v>2</v>
      </c>
      <c r="AM31" s="49" t="s">
        <v>2</v>
      </c>
      <c r="AN31" s="49" t="s">
        <v>2</v>
      </c>
      <c r="AO31" s="49" t="s">
        <v>2</v>
      </c>
      <c r="AP31" s="49" t="s">
        <v>2</v>
      </c>
      <c r="AQ31" s="49" t="s">
        <v>2</v>
      </c>
      <c r="AR31" s="49" t="s">
        <v>2</v>
      </c>
      <c r="AS31" s="49" t="s">
        <v>2</v>
      </c>
      <c r="AT31" s="49" t="s">
        <v>2</v>
      </c>
      <c r="AU31" s="49" t="s">
        <v>2</v>
      </c>
      <c r="AV31" s="49" t="s">
        <v>2</v>
      </c>
      <c r="AW31" s="49" t="s">
        <v>2</v>
      </c>
      <c r="AX31" s="49" t="s">
        <v>2</v>
      </c>
      <c r="AY31" s="49" t="s">
        <v>2</v>
      </c>
      <c r="AZ31" s="49" t="s">
        <v>2</v>
      </c>
      <c r="BA31" s="49" t="s">
        <v>2</v>
      </c>
      <c r="BB31" s="49" t="s">
        <v>2</v>
      </c>
      <c r="BC31" s="49" t="s">
        <v>2</v>
      </c>
      <c r="BD31" s="49" t="s">
        <v>2</v>
      </c>
      <c r="BE31" s="49" t="s">
        <v>2</v>
      </c>
      <c r="BF31" s="49" t="s">
        <v>2</v>
      </c>
      <c r="BG31" s="49" t="s">
        <v>2</v>
      </c>
      <c r="BH31" s="49" t="s">
        <v>2</v>
      </c>
      <c r="BI31" s="49" t="s">
        <v>2</v>
      </c>
      <c r="BJ31" s="49" t="s">
        <v>2</v>
      </c>
      <c r="BK31" s="49" t="s">
        <v>2</v>
      </c>
      <c r="BL31" s="49" t="s">
        <v>2</v>
      </c>
      <c r="BM31" s="49" t="s">
        <v>2</v>
      </c>
      <c r="BN31" s="49" t="s">
        <v>2</v>
      </c>
      <c r="BO31" s="49" t="s">
        <v>2</v>
      </c>
      <c r="BP31" s="49" t="s">
        <v>2</v>
      </c>
      <c r="BQ31" s="49" t="s">
        <v>2</v>
      </c>
      <c r="BR31" s="49" t="s">
        <v>2</v>
      </c>
      <c r="BS31" s="49" t="s">
        <v>2</v>
      </c>
      <c r="BT31" s="49" t="s">
        <v>2</v>
      </c>
      <c r="BU31" s="49" t="s">
        <v>2</v>
      </c>
    </row>
    <row r="32" spans="1:73" ht="15" x14ac:dyDescent="0.2">
      <c r="A32" s="10" t="str" cm="1">
        <f t="array" ref="A32">IF(AND(Filter_Ver=הנחיות!O32, OR(INDEX(OP_Obligations,ROW(),MATCH(Filter_OP,OP_List))=Filter_M,INDEX(OP_Obligations,ROW(),MATCH(Filter_OP,OP_List))=Filter_O,INDEX(OP_Obligations,ROW(),MATCH(Filter_OP,OP_List))=Filter_N,INDEX(OP_Obligations,ROW(),MATCH(Filter_OP,OP_List))=Filter_I)),"√","X")</f>
        <v>√</v>
      </c>
      <c r="B32" s="53" t="str" cm="1">
        <f t="array" ref="B32">INDEX(OP_Obligations,ROW(),MATCH(Filter_OP,OP_List))</f>
        <v>M</v>
      </c>
      <c r="C32" s="47" t="s">
        <v>185</v>
      </c>
      <c r="D32" s="148" t="s">
        <v>316</v>
      </c>
      <c r="E32" s="110"/>
      <c r="F32" s="110"/>
      <c r="G32" s="110"/>
      <c r="H32" s="111"/>
      <c r="I32" s="15"/>
      <c r="J32" s="16"/>
      <c r="K32" s="16"/>
      <c r="L32" s="15"/>
      <c r="M32" s="15"/>
      <c r="O32" s="11" t="s">
        <v>279</v>
      </c>
      <c r="P32" s="67">
        <f>_xlfn.NUMBERVALUE($O32)</f>
        <v>1</v>
      </c>
      <c r="Q32" s="49" t="s">
        <v>2</v>
      </c>
      <c r="R32" s="49" t="s">
        <v>2</v>
      </c>
      <c r="S32" s="49" t="s">
        <v>2</v>
      </c>
      <c r="T32" s="49" t="s">
        <v>2</v>
      </c>
      <c r="U32" s="49" t="s">
        <v>2</v>
      </c>
      <c r="V32" s="49" t="s">
        <v>2</v>
      </c>
      <c r="W32" s="49" t="s">
        <v>2</v>
      </c>
      <c r="X32" s="49" t="s">
        <v>2</v>
      </c>
      <c r="Y32" s="49" t="s">
        <v>2</v>
      </c>
      <c r="Z32" s="49" t="s">
        <v>2</v>
      </c>
      <c r="AA32" s="49" t="s">
        <v>2</v>
      </c>
      <c r="AB32" s="49" t="s">
        <v>2</v>
      </c>
      <c r="AC32" s="49" t="s">
        <v>2</v>
      </c>
      <c r="AD32" s="49" t="s">
        <v>2</v>
      </c>
      <c r="AE32" s="49" t="s">
        <v>2</v>
      </c>
      <c r="AF32" s="49" t="s">
        <v>2</v>
      </c>
      <c r="AG32" s="49" t="s">
        <v>2</v>
      </c>
      <c r="AH32" s="49" t="s">
        <v>2</v>
      </c>
      <c r="AI32" s="49" t="s">
        <v>2</v>
      </c>
      <c r="AJ32" s="49" t="s">
        <v>2</v>
      </c>
      <c r="AK32" s="49" t="s">
        <v>2</v>
      </c>
      <c r="AL32" s="49" t="s">
        <v>2</v>
      </c>
      <c r="AM32" s="49" t="s">
        <v>2</v>
      </c>
      <c r="AN32" s="49" t="s">
        <v>2</v>
      </c>
      <c r="AO32" s="49" t="s">
        <v>2</v>
      </c>
      <c r="AP32" s="49" t="s">
        <v>2</v>
      </c>
      <c r="AQ32" s="49" t="s">
        <v>2</v>
      </c>
      <c r="AR32" s="49" t="s">
        <v>2</v>
      </c>
      <c r="AS32" s="49" t="s">
        <v>2</v>
      </c>
      <c r="AT32" s="49" t="s">
        <v>2</v>
      </c>
      <c r="AU32" s="49" t="s">
        <v>2</v>
      </c>
      <c r="AV32" s="49" t="s">
        <v>2</v>
      </c>
      <c r="AW32" s="49" t="s">
        <v>2</v>
      </c>
      <c r="AX32" s="49" t="s">
        <v>2</v>
      </c>
      <c r="AY32" s="49" t="s">
        <v>2</v>
      </c>
      <c r="AZ32" s="49" t="s">
        <v>2</v>
      </c>
      <c r="BA32" s="49" t="s">
        <v>2</v>
      </c>
      <c r="BB32" s="49" t="s">
        <v>2</v>
      </c>
      <c r="BC32" s="49" t="s">
        <v>2</v>
      </c>
      <c r="BD32" s="49" t="s">
        <v>2</v>
      </c>
      <c r="BE32" s="49" t="s">
        <v>2</v>
      </c>
      <c r="BF32" s="49" t="s">
        <v>2</v>
      </c>
      <c r="BG32" s="49" t="s">
        <v>2</v>
      </c>
      <c r="BH32" s="49" t="s">
        <v>2</v>
      </c>
      <c r="BI32" s="49" t="s">
        <v>2</v>
      </c>
      <c r="BJ32" s="49" t="s">
        <v>2</v>
      </c>
      <c r="BK32" s="49" t="s">
        <v>2</v>
      </c>
      <c r="BL32" s="49" t="s">
        <v>2</v>
      </c>
      <c r="BM32" s="49" t="s">
        <v>2</v>
      </c>
      <c r="BN32" s="49" t="s">
        <v>2</v>
      </c>
      <c r="BO32" s="49" t="s">
        <v>2</v>
      </c>
      <c r="BP32" s="49" t="s">
        <v>2</v>
      </c>
      <c r="BQ32" s="49" t="s">
        <v>2</v>
      </c>
      <c r="BR32" s="49" t="s">
        <v>2</v>
      </c>
      <c r="BS32" s="49" t="s">
        <v>2</v>
      </c>
      <c r="BT32" s="49" t="s">
        <v>2</v>
      </c>
      <c r="BU32" s="49" t="s">
        <v>2</v>
      </c>
    </row>
    <row r="33" spans="1:73" ht="15" x14ac:dyDescent="0.2">
      <c r="A33" s="10" t="str" cm="1">
        <f t="array" ref="A33">IF(AND(Filter_Ver=הנחיות!O33, OR(INDEX(OP_Obligations,ROW(),MATCH(Filter_OP,OP_List))=Filter_M,INDEX(OP_Obligations,ROW(),MATCH(Filter_OP,OP_List))=Filter_O,INDEX(OP_Obligations,ROW(),MATCH(Filter_OP,OP_List))=Filter_N,INDEX(OP_Obligations,ROW(),MATCH(Filter_OP,OP_List))=Filter_I)),"√","X")</f>
        <v>√</v>
      </c>
      <c r="B33" s="53" t="str" cm="1">
        <f t="array" ref="B33">INDEX(OP_Obligations,ROW(),MATCH(Filter_OP,OP_List))</f>
        <v>M</v>
      </c>
      <c r="C33" s="47" t="s">
        <v>186</v>
      </c>
      <c r="D33" s="122" t="s">
        <v>457</v>
      </c>
      <c r="E33" s="123"/>
      <c r="F33" s="123"/>
      <c r="G33" s="123"/>
      <c r="H33" s="124"/>
      <c r="I33" s="15"/>
      <c r="J33" s="16"/>
      <c r="K33" s="16"/>
      <c r="L33" s="15"/>
      <c r="M33" s="15"/>
      <c r="O33" s="11" t="s">
        <v>279</v>
      </c>
      <c r="P33" s="67">
        <f t="shared" si="1"/>
        <v>1</v>
      </c>
      <c r="Q33" s="49" t="s">
        <v>2</v>
      </c>
      <c r="R33" s="49" t="s">
        <v>2</v>
      </c>
      <c r="S33" s="49" t="s">
        <v>2</v>
      </c>
      <c r="T33" s="49" t="s">
        <v>2</v>
      </c>
      <c r="U33" s="49" t="s">
        <v>2</v>
      </c>
      <c r="V33" s="49" t="s">
        <v>2</v>
      </c>
      <c r="W33" s="49" t="s">
        <v>2</v>
      </c>
      <c r="X33" s="49" t="s">
        <v>2</v>
      </c>
      <c r="Y33" s="49" t="s">
        <v>2</v>
      </c>
      <c r="Z33" s="49" t="s">
        <v>2</v>
      </c>
      <c r="AA33" s="49" t="s">
        <v>2</v>
      </c>
      <c r="AB33" s="49" t="s">
        <v>2</v>
      </c>
      <c r="AC33" s="49" t="s">
        <v>2</v>
      </c>
      <c r="AD33" s="49" t="s">
        <v>2</v>
      </c>
      <c r="AE33" s="49" t="s">
        <v>2</v>
      </c>
      <c r="AF33" s="49" t="s">
        <v>2</v>
      </c>
      <c r="AG33" s="49" t="s">
        <v>2</v>
      </c>
      <c r="AH33" s="49" t="s">
        <v>2</v>
      </c>
      <c r="AI33" s="49" t="s">
        <v>2</v>
      </c>
      <c r="AJ33" s="49" t="s">
        <v>2</v>
      </c>
      <c r="AK33" s="49" t="s">
        <v>2</v>
      </c>
      <c r="AL33" s="49" t="s">
        <v>2</v>
      </c>
      <c r="AM33" s="49" t="s">
        <v>2</v>
      </c>
      <c r="AN33" s="49" t="s">
        <v>2</v>
      </c>
      <c r="AO33" s="49" t="s">
        <v>2</v>
      </c>
      <c r="AP33" s="49" t="s">
        <v>2</v>
      </c>
      <c r="AQ33" s="49" t="s">
        <v>2</v>
      </c>
      <c r="AR33" s="49" t="s">
        <v>2</v>
      </c>
      <c r="AS33" s="49" t="s">
        <v>2</v>
      </c>
      <c r="AT33" s="49" t="s">
        <v>2</v>
      </c>
      <c r="AU33" s="49" t="s">
        <v>2</v>
      </c>
      <c r="AV33" s="49" t="s">
        <v>2</v>
      </c>
      <c r="AW33" s="49" t="s">
        <v>2</v>
      </c>
      <c r="AX33" s="49" t="s">
        <v>2</v>
      </c>
      <c r="AY33" s="49" t="s">
        <v>2</v>
      </c>
      <c r="AZ33" s="49" t="s">
        <v>2</v>
      </c>
      <c r="BA33" s="49" t="s">
        <v>2</v>
      </c>
      <c r="BB33" s="49" t="s">
        <v>2</v>
      </c>
      <c r="BC33" s="49" t="s">
        <v>2</v>
      </c>
      <c r="BD33" s="49" t="s">
        <v>2</v>
      </c>
      <c r="BE33" s="49" t="s">
        <v>2</v>
      </c>
      <c r="BF33" s="49" t="s">
        <v>2</v>
      </c>
      <c r="BG33" s="49" t="s">
        <v>2</v>
      </c>
      <c r="BH33" s="49" t="s">
        <v>2</v>
      </c>
      <c r="BI33" s="49" t="s">
        <v>2</v>
      </c>
      <c r="BJ33" s="49" t="s">
        <v>2</v>
      </c>
      <c r="BK33" s="49" t="s">
        <v>2</v>
      </c>
      <c r="BL33" s="49" t="s">
        <v>2</v>
      </c>
      <c r="BM33" s="49" t="s">
        <v>2</v>
      </c>
      <c r="BN33" s="49" t="s">
        <v>2</v>
      </c>
      <c r="BO33" s="49" t="s">
        <v>2</v>
      </c>
      <c r="BP33" s="49" t="s">
        <v>2</v>
      </c>
      <c r="BQ33" s="49" t="s">
        <v>2</v>
      </c>
      <c r="BR33" s="49" t="s">
        <v>2</v>
      </c>
      <c r="BS33" s="49" t="s">
        <v>2</v>
      </c>
      <c r="BT33" s="49" t="s">
        <v>2</v>
      </c>
      <c r="BU33" s="49" t="s">
        <v>2</v>
      </c>
    </row>
    <row r="34" spans="1:73" ht="15" x14ac:dyDescent="0.2">
      <c r="A34" s="10" t="str" cm="1">
        <f t="array" ref="A34">IF(AND(Filter_Ver=הנחיות!O34, OR(INDEX(OP_Obligations,ROW(),MATCH(Filter_OP,OP_List))=Filter_M,INDEX(OP_Obligations,ROW(),MATCH(Filter_OP,OP_List))=Filter_O,INDEX(OP_Obligations,ROW(),MATCH(Filter_OP,OP_List))=Filter_N,INDEX(OP_Obligations,ROW(),MATCH(Filter_OP,OP_List))=Filter_I)),"√","X")</f>
        <v>√</v>
      </c>
      <c r="B34" s="53" t="str" cm="1">
        <f t="array" ref="B34">INDEX(OP_Obligations,ROW(),MATCH(Filter_OP,OP_List))</f>
        <v>M</v>
      </c>
      <c r="C34" s="47" t="s">
        <v>187</v>
      </c>
      <c r="D34" s="138" t="s">
        <v>319</v>
      </c>
      <c r="E34" s="139"/>
      <c r="F34" s="139"/>
      <c r="G34" s="139"/>
      <c r="H34" s="140"/>
      <c r="I34" s="15"/>
      <c r="J34" s="16"/>
      <c r="K34" s="16"/>
      <c r="L34" s="15"/>
      <c r="M34" s="15"/>
      <c r="O34" s="11" t="s">
        <v>279</v>
      </c>
      <c r="P34" s="67">
        <f>_xlfn.NUMBERVALUE($O34)</f>
        <v>1</v>
      </c>
      <c r="Q34" s="49" t="s">
        <v>2</v>
      </c>
      <c r="R34" s="49" t="s">
        <v>2</v>
      </c>
      <c r="S34" s="49" t="s">
        <v>2</v>
      </c>
      <c r="T34" s="49" t="s">
        <v>2</v>
      </c>
      <c r="U34" s="49" t="s">
        <v>2</v>
      </c>
      <c r="V34" s="49" t="s">
        <v>2</v>
      </c>
      <c r="W34" s="49" t="s">
        <v>2</v>
      </c>
      <c r="X34" s="49" t="s">
        <v>2</v>
      </c>
      <c r="Y34" s="49" t="s">
        <v>2</v>
      </c>
      <c r="Z34" s="49" t="s">
        <v>2</v>
      </c>
      <c r="AA34" s="49" t="s">
        <v>2</v>
      </c>
      <c r="AB34" s="49" t="s">
        <v>2</v>
      </c>
      <c r="AC34" s="49" t="s">
        <v>2</v>
      </c>
      <c r="AD34" s="49" t="s">
        <v>2</v>
      </c>
      <c r="AE34" s="49" t="s">
        <v>2</v>
      </c>
      <c r="AF34" s="49" t="s">
        <v>2</v>
      </c>
      <c r="AG34" s="49" t="s">
        <v>2</v>
      </c>
      <c r="AH34" s="49" t="s">
        <v>2</v>
      </c>
      <c r="AI34" s="49" t="s">
        <v>2</v>
      </c>
      <c r="AJ34" s="49" t="s">
        <v>2</v>
      </c>
      <c r="AK34" s="49" t="s">
        <v>2</v>
      </c>
      <c r="AL34" s="49" t="s">
        <v>2</v>
      </c>
      <c r="AM34" s="49" t="s">
        <v>2</v>
      </c>
      <c r="AN34" s="49" t="s">
        <v>2</v>
      </c>
      <c r="AO34" s="49" t="s">
        <v>2</v>
      </c>
      <c r="AP34" s="49" t="s">
        <v>2</v>
      </c>
      <c r="AQ34" s="49" t="s">
        <v>2</v>
      </c>
      <c r="AR34" s="49" t="s">
        <v>2</v>
      </c>
      <c r="AS34" s="49" t="s">
        <v>2</v>
      </c>
      <c r="AT34" s="49" t="s">
        <v>2</v>
      </c>
      <c r="AU34" s="49" t="s">
        <v>2</v>
      </c>
      <c r="AV34" s="49" t="s">
        <v>2</v>
      </c>
      <c r="AW34" s="49" t="s">
        <v>2</v>
      </c>
      <c r="AX34" s="49" t="s">
        <v>2</v>
      </c>
      <c r="AY34" s="49" t="s">
        <v>2</v>
      </c>
      <c r="AZ34" s="49" t="s">
        <v>2</v>
      </c>
      <c r="BA34" s="49" t="s">
        <v>2</v>
      </c>
      <c r="BB34" s="49" t="s">
        <v>2</v>
      </c>
      <c r="BC34" s="49" t="s">
        <v>2</v>
      </c>
      <c r="BD34" s="49" t="s">
        <v>2</v>
      </c>
      <c r="BE34" s="49" t="s">
        <v>2</v>
      </c>
      <c r="BF34" s="49" t="s">
        <v>2</v>
      </c>
      <c r="BG34" s="49" t="s">
        <v>2</v>
      </c>
      <c r="BH34" s="49" t="s">
        <v>2</v>
      </c>
      <c r="BI34" s="49" t="s">
        <v>2</v>
      </c>
      <c r="BJ34" s="49" t="s">
        <v>2</v>
      </c>
      <c r="BK34" s="49" t="s">
        <v>2</v>
      </c>
      <c r="BL34" s="49" t="s">
        <v>2</v>
      </c>
      <c r="BM34" s="49" t="s">
        <v>2</v>
      </c>
      <c r="BN34" s="49" t="s">
        <v>2</v>
      </c>
      <c r="BO34" s="49" t="s">
        <v>2</v>
      </c>
      <c r="BP34" s="49" t="s">
        <v>2</v>
      </c>
      <c r="BQ34" s="49" t="s">
        <v>2</v>
      </c>
      <c r="BR34" s="49" t="s">
        <v>2</v>
      </c>
      <c r="BS34" s="49" t="s">
        <v>2</v>
      </c>
      <c r="BT34" s="49" t="s">
        <v>2</v>
      </c>
      <c r="BU34" s="49" t="s">
        <v>2</v>
      </c>
    </row>
    <row r="35" spans="1:73" ht="28.5" x14ac:dyDescent="0.2">
      <c r="A35" s="10" t="str" cm="1">
        <f t="array" ref="A35">IF(AND(Filter_Ver=הנחיות!O35, OR(INDEX(OP_Obligations,ROW(),MATCH(Filter_OP,OP_List))=Filter_M,INDEX(OP_Obligations,ROW(),MATCH(Filter_OP,OP_List))=Filter_O,INDEX(OP_Obligations,ROW(),MATCH(Filter_OP,OP_List))=Filter_N,INDEX(OP_Obligations,ROW(),MATCH(Filter_OP,OP_List))=Filter_I)),"√","X")</f>
        <v>√</v>
      </c>
      <c r="B35" s="53" t="str" cm="1">
        <f t="array" ref="B35">INDEX(OP_Obligations,ROW(),MATCH(Filter_OP,OP_List))</f>
        <v>M</v>
      </c>
      <c r="C35" s="47" t="s">
        <v>188</v>
      </c>
      <c r="D35" s="106" t="s">
        <v>329</v>
      </c>
      <c r="E35" s="107"/>
      <c r="F35" s="107"/>
      <c r="G35" s="107"/>
      <c r="H35" s="108"/>
      <c r="I35" s="15" t="s">
        <v>201</v>
      </c>
      <c r="J35" s="16"/>
      <c r="K35" s="16"/>
      <c r="L35" s="15"/>
      <c r="M35" s="15"/>
      <c r="O35" s="11" t="s">
        <v>279</v>
      </c>
      <c r="P35" s="67">
        <f>_xlfn.NUMBERVALUE($O35)</f>
        <v>1</v>
      </c>
      <c r="Q35" s="49" t="s">
        <v>2</v>
      </c>
      <c r="R35" s="49" t="s">
        <v>2</v>
      </c>
      <c r="S35" s="49" t="s">
        <v>2</v>
      </c>
      <c r="T35" s="49" t="s">
        <v>2</v>
      </c>
      <c r="U35" s="49" t="s">
        <v>2</v>
      </c>
      <c r="V35" s="49" t="s">
        <v>2</v>
      </c>
      <c r="W35" s="49" t="s">
        <v>2</v>
      </c>
      <c r="X35" s="49" t="s">
        <v>2</v>
      </c>
      <c r="Y35" s="49" t="s">
        <v>2</v>
      </c>
      <c r="Z35" s="49" t="s">
        <v>2</v>
      </c>
      <c r="AA35" s="49" t="s">
        <v>2</v>
      </c>
      <c r="AB35" s="49" t="s">
        <v>2</v>
      </c>
      <c r="AC35" s="49" t="s">
        <v>2</v>
      </c>
      <c r="AD35" s="49" t="s">
        <v>2</v>
      </c>
      <c r="AE35" s="49" t="s">
        <v>2</v>
      </c>
      <c r="AF35" s="49" t="s">
        <v>2</v>
      </c>
      <c r="AG35" s="49" t="s">
        <v>2</v>
      </c>
      <c r="AH35" s="49" t="s">
        <v>2</v>
      </c>
      <c r="AI35" s="49" t="s">
        <v>2</v>
      </c>
      <c r="AJ35" s="49" t="s">
        <v>2</v>
      </c>
      <c r="AK35" s="49" t="s">
        <v>2</v>
      </c>
      <c r="AL35" s="49" t="s">
        <v>2</v>
      </c>
      <c r="AM35" s="49" t="s">
        <v>2</v>
      </c>
      <c r="AN35" s="49" t="s">
        <v>2</v>
      </c>
      <c r="AO35" s="49" t="s">
        <v>2</v>
      </c>
      <c r="AP35" s="49" t="s">
        <v>2</v>
      </c>
      <c r="AQ35" s="49" t="s">
        <v>2</v>
      </c>
      <c r="AR35" s="49" t="s">
        <v>2</v>
      </c>
      <c r="AS35" s="49" t="s">
        <v>2</v>
      </c>
      <c r="AT35" s="49" t="s">
        <v>2</v>
      </c>
      <c r="AU35" s="49" t="s">
        <v>2</v>
      </c>
      <c r="AV35" s="49" t="s">
        <v>2</v>
      </c>
      <c r="AW35" s="49" t="s">
        <v>2</v>
      </c>
      <c r="AX35" s="49" t="s">
        <v>2</v>
      </c>
      <c r="AY35" s="49" t="s">
        <v>2</v>
      </c>
      <c r="AZ35" s="49" t="s">
        <v>2</v>
      </c>
      <c r="BA35" s="49" t="s">
        <v>2</v>
      </c>
      <c r="BB35" s="49" t="s">
        <v>2</v>
      </c>
      <c r="BC35" s="49" t="s">
        <v>2</v>
      </c>
      <c r="BD35" s="49" t="s">
        <v>2</v>
      </c>
      <c r="BE35" s="49" t="s">
        <v>2</v>
      </c>
      <c r="BF35" s="49" t="s">
        <v>2</v>
      </c>
      <c r="BG35" s="49" t="s">
        <v>2</v>
      </c>
      <c r="BH35" s="49" t="s">
        <v>2</v>
      </c>
      <c r="BI35" s="49" t="s">
        <v>2</v>
      </c>
      <c r="BJ35" s="49" t="s">
        <v>2</v>
      </c>
      <c r="BK35" s="49" t="s">
        <v>2</v>
      </c>
      <c r="BL35" s="49" t="s">
        <v>2</v>
      </c>
      <c r="BM35" s="49" t="s">
        <v>2</v>
      </c>
      <c r="BN35" s="49" t="s">
        <v>2</v>
      </c>
      <c r="BO35" s="49" t="s">
        <v>2</v>
      </c>
      <c r="BP35" s="49" t="s">
        <v>2</v>
      </c>
      <c r="BQ35" s="49" t="s">
        <v>2</v>
      </c>
      <c r="BR35" s="49" t="s">
        <v>2</v>
      </c>
      <c r="BS35" s="49" t="s">
        <v>2</v>
      </c>
      <c r="BT35" s="49" t="s">
        <v>2</v>
      </c>
      <c r="BU35" s="49" t="s">
        <v>2</v>
      </c>
    </row>
    <row r="36" spans="1:73" ht="14.45" customHeight="1" x14ac:dyDescent="0.2">
      <c r="A36" s="10" t="str" cm="1">
        <f t="array" ref="A36">IF(AND(Filter_Ver=הנחיות!O36, OR(INDEX(OP_Obligations,ROW(),MATCH(Filter_OP,OP_List))=Filter_M,INDEX(OP_Obligations,ROW(),MATCH(Filter_OP,OP_List))=Filter_O,INDEX(OP_Obligations,ROW(),MATCH(Filter_OP,OP_List))=Filter_N,INDEX(OP_Obligations,ROW(),MATCH(Filter_OP,OP_List))=Filter_I)),"√","X")</f>
        <v>√</v>
      </c>
      <c r="B36" s="53" t="str" cm="1">
        <f t="array" ref="B36">INDEX(OP_Obligations,ROW(),MATCH(Filter_OP,OP_List))</f>
        <v>M</v>
      </c>
      <c r="C36" s="47" t="s">
        <v>189</v>
      </c>
      <c r="D36" s="122" t="s">
        <v>459</v>
      </c>
      <c r="E36" s="123"/>
      <c r="F36" s="123"/>
      <c r="G36" s="123"/>
      <c r="H36" s="124"/>
      <c r="I36" s="15"/>
      <c r="J36" s="16"/>
      <c r="K36" s="16"/>
      <c r="L36" s="15"/>
      <c r="M36" s="15"/>
      <c r="O36" s="11" t="s">
        <v>279</v>
      </c>
      <c r="P36" s="67">
        <f t="shared" si="1"/>
        <v>1</v>
      </c>
      <c r="Q36" s="49" t="s">
        <v>2</v>
      </c>
      <c r="R36" s="49" t="s">
        <v>2</v>
      </c>
      <c r="S36" s="49" t="s">
        <v>2</v>
      </c>
      <c r="T36" s="49" t="s">
        <v>2</v>
      </c>
      <c r="U36" s="49" t="s">
        <v>2</v>
      </c>
      <c r="V36" s="49" t="s">
        <v>2</v>
      </c>
      <c r="W36" s="49" t="s">
        <v>2</v>
      </c>
      <c r="X36" s="49" t="s">
        <v>2</v>
      </c>
      <c r="Y36" s="49" t="s">
        <v>2</v>
      </c>
      <c r="Z36" s="49" t="s">
        <v>2</v>
      </c>
      <c r="AA36" s="49" t="s">
        <v>2</v>
      </c>
      <c r="AB36" s="49" t="s">
        <v>2</v>
      </c>
      <c r="AC36" s="49" t="s">
        <v>2</v>
      </c>
      <c r="AD36" s="49" t="s">
        <v>2</v>
      </c>
      <c r="AE36" s="49" t="s">
        <v>2</v>
      </c>
      <c r="AF36" s="49" t="s">
        <v>2</v>
      </c>
      <c r="AG36" s="49" t="s">
        <v>2</v>
      </c>
      <c r="AH36" s="49" t="s">
        <v>2</v>
      </c>
      <c r="AI36" s="49" t="s">
        <v>2</v>
      </c>
      <c r="AJ36" s="49" t="s">
        <v>2</v>
      </c>
      <c r="AK36" s="49" t="s">
        <v>2</v>
      </c>
      <c r="AL36" s="49" t="s">
        <v>2</v>
      </c>
      <c r="AM36" s="49" t="s">
        <v>2</v>
      </c>
      <c r="AN36" s="49" t="s">
        <v>2</v>
      </c>
      <c r="AO36" s="49" t="s">
        <v>2</v>
      </c>
      <c r="AP36" s="49" t="s">
        <v>2</v>
      </c>
      <c r="AQ36" s="49" t="s">
        <v>2</v>
      </c>
      <c r="AR36" s="49" t="s">
        <v>2</v>
      </c>
      <c r="AS36" s="49" t="s">
        <v>2</v>
      </c>
      <c r="AT36" s="49" t="s">
        <v>2</v>
      </c>
      <c r="AU36" s="49" t="s">
        <v>2</v>
      </c>
      <c r="AV36" s="49" t="s">
        <v>2</v>
      </c>
      <c r="AW36" s="49" t="s">
        <v>2</v>
      </c>
      <c r="AX36" s="49" t="s">
        <v>2</v>
      </c>
      <c r="AY36" s="49" t="s">
        <v>2</v>
      </c>
      <c r="AZ36" s="49" t="s">
        <v>2</v>
      </c>
      <c r="BA36" s="49" t="s">
        <v>2</v>
      </c>
      <c r="BB36" s="49" t="s">
        <v>2</v>
      </c>
      <c r="BC36" s="49" t="s">
        <v>2</v>
      </c>
      <c r="BD36" s="49" t="s">
        <v>2</v>
      </c>
      <c r="BE36" s="49" t="s">
        <v>2</v>
      </c>
      <c r="BF36" s="49" t="s">
        <v>2</v>
      </c>
      <c r="BG36" s="49" t="s">
        <v>2</v>
      </c>
      <c r="BH36" s="49" t="s">
        <v>2</v>
      </c>
      <c r="BI36" s="49" t="s">
        <v>2</v>
      </c>
      <c r="BJ36" s="49" t="s">
        <v>2</v>
      </c>
      <c r="BK36" s="49" t="s">
        <v>2</v>
      </c>
      <c r="BL36" s="49" t="s">
        <v>2</v>
      </c>
      <c r="BM36" s="49" t="s">
        <v>2</v>
      </c>
      <c r="BN36" s="49" t="s">
        <v>2</v>
      </c>
      <c r="BO36" s="49" t="s">
        <v>2</v>
      </c>
      <c r="BP36" s="49" t="s">
        <v>2</v>
      </c>
      <c r="BQ36" s="49" t="s">
        <v>2</v>
      </c>
      <c r="BR36" s="49" t="s">
        <v>2</v>
      </c>
      <c r="BS36" s="49" t="s">
        <v>2</v>
      </c>
      <c r="BT36" s="49" t="s">
        <v>2</v>
      </c>
      <c r="BU36" s="49" t="s">
        <v>2</v>
      </c>
    </row>
    <row r="37" spans="1:73" ht="14.45" customHeight="1" x14ac:dyDescent="0.2">
      <c r="A37" s="10" t="str" cm="1">
        <f t="array" ref="A37">IF(AND(Filter_Ver=הנחיות!O37, OR(INDEX(OP_Obligations,ROW(),MATCH(Filter_OP,OP_List))=Filter_M,INDEX(OP_Obligations,ROW(),MATCH(Filter_OP,OP_List))=Filter_O,INDEX(OP_Obligations,ROW(),MATCH(Filter_OP,OP_List))=Filter_N,INDEX(OP_Obligations,ROW(),MATCH(Filter_OP,OP_List))=Filter_I)),"√","X")</f>
        <v>√</v>
      </c>
      <c r="B37" s="53" t="str" cm="1">
        <f t="array" ref="B37">INDEX(OP_Obligations,ROW(),MATCH(Filter_OP,OP_List))</f>
        <v>M</v>
      </c>
      <c r="C37" s="47" t="s">
        <v>190</v>
      </c>
      <c r="D37" s="122" t="s">
        <v>460</v>
      </c>
      <c r="E37" s="123"/>
      <c r="F37" s="123"/>
      <c r="G37" s="123"/>
      <c r="H37" s="124"/>
      <c r="I37" s="15"/>
      <c r="J37" s="16"/>
      <c r="K37" s="16"/>
      <c r="L37" s="15"/>
      <c r="M37" s="15"/>
      <c r="O37" s="11" t="s">
        <v>279</v>
      </c>
      <c r="P37" s="67">
        <f t="shared" si="1"/>
        <v>1</v>
      </c>
      <c r="Q37" s="49" t="s">
        <v>2</v>
      </c>
      <c r="R37" s="49" t="s">
        <v>2</v>
      </c>
      <c r="S37" s="49" t="s">
        <v>2</v>
      </c>
      <c r="T37" s="49" t="s">
        <v>2</v>
      </c>
      <c r="U37" s="49" t="s">
        <v>2</v>
      </c>
      <c r="V37" s="49" t="s">
        <v>2</v>
      </c>
      <c r="W37" s="49" t="s">
        <v>2</v>
      </c>
      <c r="X37" s="49" t="s">
        <v>2</v>
      </c>
      <c r="Y37" s="49" t="s">
        <v>2</v>
      </c>
      <c r="Z37" s="49" t="s">
        <v>2</v>
      </c>
      <c r="AA37" s="49" t="s">
        <v>2</v>
      </c>
      <c r="AB37" s="49" t="s">
        <v>2</v>
      </c>
      <c r="AC37" s="49" t="s">
        <v>2</v>
      </c>
      <c r="AD37" s="49" t="s">
        <v>2</v>
      </c>
      <c r="AE37" s="49" t="s">
        <v>2</v>
      </c>
      <c r="AF37" s="49" t="s">
        <v>2</v>
      </c>
      <c r="AG37" s="49" t="s">
        <v>2</v>
      </c>
      <c r="AH37" s="49" t="s">
        <v>2</v>
      </c>
      <c r="AI37" s="49" t="s">
        <v>2</v>
      </c>
      <c r="AJ37" s="49" t="s">
        <v>2</v>
      </c>
      <c r="AK37" s="49" t="s">
        <v>2</v>
      </c>
      <c r="AL37" s="49" t="s">
        <v>2</v>
      </c>
      <c r="AM37" s="49" t="s">
        <v>2</v>
      </c>
      <c r="AN37" s="49" t="s">
        <v>2</v>
      </c>
      <c r="AO37" s="49" t="s">
        <v>2</v>
      </c>
      <c r="AP37" s="49" t="s">
        <v>2</v>
      </c>
      <c r="AQ37" s="49" t="s">
        <v>2</v>
      </c>
      <c r="AR37" s="49" t="s">
        <v>2</v>
      </c>
      <c r="AS37" s="49" t="s">
        <v>2</v>
      </c>
      <c r="AT37" s="49" t="s">
        <v>2</v>
      </c>
      <c r="AU37" s="49" t="s">
        <v>2</v>
      </c>
      <c r="AV37" s="49" t="s">
        <v>2</v>
      </c>
      <c r="AW37" s="49" t="s">
        <v>2</v>
      </c>
      <c r="AX37" s="49" t="s">
        <v>2</v>
      </c>
      <c r="AY37" s="49" t="s">
        <v>2</v>
      </c>
      <c r="AZ37" s="49" t="s">
        <v>2</v>
      </c>
      <c r="BA37" s="49" t="s">
        <v>2</v>
      </c>
      <c r="BB37" s="49" t="s">
        <v>2</v>
      </c>
      <c r="BC37" s="49" t="s">
        <v>2</v>
      </c>
      <c r="BD37" s="49" t="s">
        <v>2</v>
      </c>
      <c r="BE37" s="49" t="s">
        <v>2</v>
      </c>
      <c r="BF37" s="49" t="s">
        <v>2</v>
      </c>
      <c r="BG37" s="49" t="s">
        <v>2</v>
      </c>
      <c r="BH37" s="49" t="s">
        <v>2</v>
      </c>
      <c r="BI37" s="49" t="s">
        <v>2</v>
      </c>
      <c r="BJ37" s="49" t="s">
        <v>2</v>
      </c>
      <c r="BK37" s="49" t="s">
        <v>2</v>
      </c>
      <c r="BL37" s="49" t="s">
        <v>2</v>
      </c>
      <c r="BM37" s="49" t="s">
        <v>2</v>
      </c>
      <c r="BN37" s="49" t="s">
        <v>2</v>
      </c>
      <c r="BO37" s="49" t="s">
        <v>2</v>
      </c>
      <c r="BP37" s="49" t="s">
        <v>2</v>
      </c>
      <c r="BQ37" s="49" t="s">
        <v>2</v>
      </c>
      <c r="BR37" s="49" t="s">
        <v>2</v>
      </c>
      <c r="BS37" s="49" t="s">
        <v>2</v>
      </c>
      <c r="BT37" s="49" t="s">
        <v>2</v>
      </c>
      <c r="BU37" s="49" t="s">
        <v>2</v>
      </c>
    </row>
    <row r="38" spans="1:73" ht="14.45" customHeight="1" x14ac:dyDescent="0.2">
      <c r="A38" s="10" t="str" cm="1">
        <f t="array" ref="A38">IF(AND(Filter_Ver=הנחיות!O38, OR(INDEX(OP_Obligations,ROW(),MATCH(Filter_OP,OP_List))=Filter_M,INDEX(OP_Obligations,ROW(),MATCH(Filter_OP,OP_List))=Filter_O,INDEX(OP_Obligations,ROW(),MATCH(Filter_OP,OP_List))=Filter_N,INDEX(OP_Obligations,ROW(),MATCH(Filter_OP,OP_List))=Filter_I)),"√","X")</f>
        <v>√</v>
      </c>
      <c r="B38" s="53" t="str" cm="1">
        <f t="array" ref="B38">INDEX(OP_Obligations,ROW(),MATCH(Filter_OP,OP_List))</f>
        <v>M</v>
      </c>
      <c r="C38" s="47" t="s">
        <v>191</v>
      </c>
      <c r="D38" s="122" t="s">
        <v>461</v>
      </c>
      <c r="E38" s="123"/>
      <c r="F38" s="123"/>
      <c r="G38" s="123"/>
      <c r="H38" s="124"/>
      <c r="I38" s="15"/>
      <c r="J38" s="16"/>
      <c r="K38" s="16"/>
      <c r="L38" s="15"/>
      <c r="M38" s="15"/>
      <c r="O38" s="11" t="s">
        <v>279</v>
      </c>
      <c r="P38" s="67">
        <f t="shared" si="1"/>
        <v>1</v>
      </c>
      <c r="Q38" s="49" t="s">
        <v>2</v>
      </c>
      <c r="R38" s="49" t="s">
        <v>2</v>
      </c>
      <c r="S38" s="49" t="s">
        <v>2</v>
      </c>
      <c r="T38" s="49" t="s">
        <v>2</v>
      </c>
      <c r="U38" s="49" t="s">
        <v>2</v>
      </c>
      <c r="V38" s="49" t="s">
        <v>2</v>
      </c>
      <c r="W38" s="49" t="s">
        <v>2</v>
      </c>
      <c r="X38" s="49" t="s">
        <v>2</v>
      </c>
      <c r="Y38" s="49" t="s">
        <v>2</v>
      </c>
      <c r="Z38" s="49" t="s">
        <v>2</v>
      </c>
      <c r="AA38" s="49" t="s">
        <v>2</v>
      </c>
      <c r="AB38" s="49" t="s">
        <v>2</v>
      </c>
      <c r="AC38" s="49" t="s">
        <v>2</v>
      </c>
      <c r="AD38" s="49" t="s">
        <v>2</v>
      </c>
      <c r="AE38" s="49" t="s">
        <v>2</v>
      </c>
      <c r="AF38" s="49" t="s">
        <v>2</v>
      </c>
      <c r="AG38" s="49" t="s">
        <v>2</v>
      </c>
      <c r="AH38" s="49" t="s">
        <v>2</v>
      </c>
      <c r="AI38" s="49" t="s">
        <v>2</v>
      </c>
      <c r="AJ38" s="49" t="s">
        <v>2</v>
      </c>
      <c r="AK38" s="49" t="s">
        <v>2</v>
      </c>
      <c r="AL38" s="49" t="s">
        <v>2</v>
      </c>
      <c r="AM38" s="49" t="s">
        <v>2</v>
      </c>
      <c r="AN38" s="49" t="s">
        <v>2</v>
      </c>
      <c r="AO38" s="49" t="s">
        <v>2</v>
      </c>
      <c r="AP38" s="49" t="s">
        <v>2</v>
      </c>
      <c r="AQ38" s="49" t="s">
        <v>2</v>
      </c>
      <c r="AR38" s="49" t="s">
        <v>2</v>
      </c>
      <c r="AS38" s="49" t="s">
        <v>2</v>
      </c>
      <c r="AT38" s="49" t="s">
        <v>2</v>
      </c>
      <c r="AU38" s="49" t="s">
        <v>2</v>
      </c>
      <c r="AV38" s="49" t="s">
        <v>2</v>
      </c>
      <c r="AW38" s="49" t="s">
        <v>2</v>
      </c>
      <c r="AX38" s="49" t="s">
        <v>2</v>
      </c>
      <c r="AY38" s="49" t="s">
        <v>2</v>
      </c>
      <c r="AZ38" s="49" t="s">
        <v>2</v>
      </c>
      <c r="BA38" s="49" t="s">
        <v>2</v>
      </c>
      <c r="BB38" s="49" t="s">
        <v>2</v>
      </c>
      <c r="BC38" s="49" t="s">
        <v>2</v>
      </c>
      <c r="BD38" s="49" t="s">
        <v>2</v>
      </c>
      <c r="BE38" s="49" t="s">
        <v>2</v>
      </c>
      <c r="BF38" s="49" t="s">
        <v>2</v>
      </c>
      <c r="BG38" s="49" t="s">
        <v>2</v>
      </c>
      <c r="BH38" s="49" t="s">
        <v>2</v>
      </c>
      <c r="BI38" s="49" t="s">
        <v>2</v>
      </c>
      <c r="BJ38" s="49" t="s">
        <v>2</v>
      </c>
      <c r="BK38" s="49" t="s">
        <v>2</v>
      </c>
      <c r="BL38" s="49" t="s">
        <v>2</v>
      </c>
      <c r="BM38" s="49" t="s">
        <v>2</v>
      </c>
      <c r="BN38" s="49" t="s">
        <v>2</v>
      </c>
      <c r="BO38" s="49" t="s">
        <v>2</v>
      </c>
      <c r="BP38" s="49" t="s">
        <v>2</v>
      </c>
      <c r="BQ38" s="49" t="s">
        <v>2</v>
      </c>
      <c r="BR38" s="49" t="s">
        <v>2</v>
      </c>
      <c r="BS38" s="49" t="s">
        <v>2</v>
      </c>
      <c r="BT38" s="49" t="s">
        <v>2</v>
      </c>
      <c r="BU38" s="49" t="s">
        <v>2</v>
      </c>
    </row>
    <row r="39" spans="1:73" ht="14.45" customHeight="1" x14ac:dyDescent="0.2">
      <c r="A39" s="10" t="str" cm="1">
        <f t="array" ref="A39">IF(AND(Filter_Ver=הנחיות!O39, OR(INDEX(OP_Obligations,ROW(),MATCH(Filter_OP,OP_List))=Filter_M,INDEX(OP_Obligations,ROW(),MATCH(Filter_OP,OP_List))=Filter_O,INDEX(OP_Obligations,ROW(),MATCH(Filter_OP,OP_List))=Filter_N,INDEX(OP_Obligations,ROW(),MATCH(Filter_OP,OP_List))=Filter_I)),"√","X")</f>
        <v>√</v>
      </c>
      <c r="B39" s="53" t="str" cm="1">
        <f t="array" ref="B39">INDEX(OP_Obligations,ROW(),MATCH(Filter_OP,OP_List))</f>
        <v>M</v>
      </c>
      <c r="C39" s="47" t="s">
        <v>192</v>
      </c>
      <c r="D39" s="122" t="s">
        <v>462</v>
      </c>
      <c r="E39" s="123"/>
      <c r="F39" s="123"/>
      <c r="G39" s="123"/>
      <c r="H39" s="124"/>
      <c r="I39" s="15"/>
      <c r="J39" s="16"/>
      <c r="K39" s="16"/>
      <c r="L39" s="15"/>
      <c r="M39" s="15"/>
      <c r="O39" s="11" t="s">
        <v>279</v>
      </c>
      <c r="P39" s="67">
        <f t="shared" si="1"/>
        <v>1</v>
      </c>
      <c r="Q39" s="49" t="s">
        <v>2</v>
      </c>
      <c r="R39" s="49" t="s">
        <v>2</v>
      </c>
      <c r="S39" s="49" t="s">
        <v>2</v>
      </c>
      <c r="T39" s="49" t="s">
        <v>2</v>
      </c>
      <c r="U39" s="49" t="s">
        <v>2</v>
      </c>
      <c r="V39" s="49" t="s">
        <v>2</v>
      </c>
      <c r="W39" s="49" t="s">
        <v>2</v>
      </c>
      <c r="X39" s="49" t="s">
        <v>2</v>
      </c>
      <c r="Y39" s="49" t="s">
        <v>2</v>
      </c>
      <c r="Z39" s="49" t="s">
        <v>2</v>
      </c>
      <c r="AA39" s="49" t="s">
        <v>2</v>
      </c>
      <c r="AB39" s="49" t="s">
        <v>2</v>
      </c>
      <c r="AC39" s="49" t="s">
        <v>2</v>
      </c>
      <c r="AD39" s="49" t="s">
        <v>2</v>
      </c>
      <c r="AE39" s="49" t="s">
        <v>2</v>
      </c>
      <c r="AF39" s="49" t="s">
        <v>2</v>
      </c>
      <c r="AG39" s="49" t="s">
        <v>2</v>
      </c>
      <c r="AH39" s="49" t="s">
        <v>2</v>
      </c>
      <c r="AI39" s="49" t="s">
        <v>2</v>
      </c>
      <c r="AJ39" s="49" t="s">
        <v>2</v>
      </c>
      <c r="AK39" s="49" t="s">
        <v>2</v>
      </c>
      <c r="AL39" s="49" t="s">
        <v>2</v>
      </c>
      <c r="AM39" s="49" t="s">
        <v>2</v>
      </c>
      <c r="AN39" s="49" t="s">
        <v>2</v>
      </c>
      <c r="AO39" s="49" t="s">
        <v>2</v>
      </c>
      <c r="AP39" s="49" t="s">
        <v>2</v>
      </c>
      <c r="AQ39" s="49" t="s">
        <v>2</v>
      </c>
      <c r="AR39" s="49" t="s">
        <v>2</v>
      </c>
      <c r="AS39" s="49" t="s">
        <v>2</v>
      </c>
      <c r="AT39" s="49" t="s">
        <v>2</v>
      </c>
      <c r="AU39" s="49" t="s">
        <v>2</v>
      </c>
      <c r="AV39" s="49" t="s">
        <v>2</v>
      </c>
      <c r="AW39" s="49" t="s">
        <v>2</v>
      </c>
      <c r="AX39" s="49" t="s">
        <v>2</v>
      </c>
      <c r="AY39" s="49" t="s">
        <v>2</v>
      </c>
      <c r="AZ39" s="49" t="s">
        <v>2</v>
      </c>
      <c r="BA39" s="49" t="s">
        <v>2</v>
      </c>
      <c r="BB39" s="49" t="s">
        <v>2</v>
      </c>
      <c r="BC39" s="49" t="s">
        <v>2</v>
      </c>
      <c r="BD39" s="49" t="s">
        <v>2</v>
      </c>
      <c r="BE39" s="49" t="s">
        <v>2</v>
      </c>
      <c r="BF39" s="49" t="s">
        <v>2</v>
      </c>
      <c r="BG39" s="49" t="s">
        <v>2</v>
      </c>
      <c r="BH39" s="49" t="s">
        <v>2</v>
      </c>
      <c r="BI39" s="49" t="s">
        <v>2</v>
      </c>
      <c r="BJ39" s="49" t="s">
        <v>2</v>
      </c>
      <c r="BK39" s="49" t="s">
        <v>2</v>
      </c>
      <c r="BL39" s="49" t="s">
        <v>2</v>
      </c>
      <c r="BM39" s="49" t="s">
        <v>2</v>
      </c>
      <c r="BN39" s="49" t="s">
        <v>2</v>
      </c>
      <c r="BO39" s="49" t="s">
        <v>2</v>
      </c>
      <c r="BP39" s="49" t="s">
        <v>2</v>
      </c>
      <c r="BQ39" s="49" t="s">
        <v>2</v>
      </c>
      <c r="BR39" s="49" t="s">
        <v>2</v>
      </c>
      <c r="BS39" s="49" t="s">
        <v>2</v>
      </c>
      <c r="BT39" s="49" t="s">
        <v>2</v>
      </c>
      <c r="BU39" s="49" t="s">
        <v>2</v>
      </c>
    </row>
    <row r="40" spans="1:73" ht="14.45" customHeight="1" x14ac:dyDescent="0.2">
      <c r="A40" s="10" t="str" cm="1">
        <f t="array" ref="A40">IF(AND(Filter_Ver=הנחיות!O40, OR(INDEX(OP_Obligations,ROW(),MATCH(Filter_OP,OP_List))=Filter_M,INDEX(OP_Obligations,ROW(),MATCH(Filter_OP,OP_List))=Filter_O,INDEX(OP_Obligations,ROW(),MATCH(Filter_OP,OP_List))=Filter_N,INDEX(OP_Obligations,ROW(),MATCH(Filter_OP,OP_List))=Filter_I)),"√","X")</f>
        <v>√</v>
      </c>
      <c r="B40" s="53" t="str" cm="1">
        <f t="array" ref="B40">INDEX(OP_Obligations,ROW(),MATCH(Filter_OP,OP_List))</f>
        <v>M</v>
      </c>
      <c r="C40" s="47" t="s">
        <v>193</v>
      </c>
      <c r="D40" s="122" t="s">
        <v>465</v>
      </c>
      <c r="E40" s="123"/>
      <c r="F40" s="123"/>
      <c r="G40" s="123"/>
      <c r="H40" s="124"/>
      <c r="I40" s="15"/>
      <c r="J40" s="16"/>
      <c r="K40" s="16"/>
      <c r="L40" s="15"/>
      <c r="M40" s="15"/>
      <c r="O40" s="11" t="s">
        <v>279</v>
      </c>
      <c r="P40" s="67">
        <f t="shared" si="1"/>
        <v>1</v>
      </c>
      <c r="Q40" s="49" t="s">
        <v>2</v>
      </c>
      <c r="R40" s="49" t="s">
        <v>2</v>
      </c>
      <c r="S40" s="49" t="s">
        <v>2</v>
      </c>
      <c r="T40" s="49" t="s">
        <v>2</v>
      </c>
      <c r="U40" s="49" t="s">
        <v>2</v>
      </c>
      <c r="V40" s="49" t="s">
        <v>2</v>
      </c>
      <c r="W40" s="49" t="s">
        <v>2</v>
      </c>
      <c r="X40" s="49" t="s">
        <v>2</v>
      </c>
      <c r="Y40" s="49" t="s">
        <v>2</v>
      </c>
      <c r="Z40" s="49" t="s">
        <v>2</v>
      </c>
      <c r="AA40" s="49" t="s">
        <v>2</v>
      </c>
      <c r="AB40" s="49" t="s">
        <v>2</v>
      </c>
      <c r="AC40" s="49" t="s">
        <v>2</v>
      </c>
      <c r="AD40" s="49" t="s">
        <v>2</v>
      </c>
      <c r="AE40" s="49" t="s">
        <v>2</v>
      </c>
      <c r="AF40" s="49" t="s">
        <v>2</v>
      </c>
      <c r="AG40" s="49" t="s">
        <v>2</v>
      </c>
      <c r="AH40" s="49" t="s">
        <v>2</v>
      </c>
      <c r="AI40" s="49" t="s">
        <v>2</v>
      </c>
      <c r="AJ40" s="49" t="s">
        <v>2</v>
      </c>
      <c r="AK40" s="49" t="s">
        <v>2</v>
      </c>
      <c r="AL40" s="49" t="s">
        <v>2</v>
      </c>
      <c r="AM40" s="49" t="s">
        <v>2</v>
      </c>
      <c r="AN40" s="49" t="s">
        <v>2</v>
      </c>
      <c r="AO40" s="49" t="s">
        <v>2</v>
      </c>
      <c r="AP40" s="49" t="s">
        <v>2</v>
      </c>
      <c r="AQ40" s="49" t="s">
        <v>2</v>
      </c>
      <c r="AR40" s="49" t="s">
        <v>2</v>
      </c>
      <c r="AS40" s="49" t="s">
        <v>2</v>
      </c>
      <c r="AT40" s="49" t="s">
        <v>2</v>
      </c>
      <c r="AU40" s="49" t="s">
        <v>2</v>
      </c>
      <c r="AV40" s="49" t="s">
        <v>2</v>
      </c>
      <c r="AW40" s="49" t="s">
        <v>2</v>
      </c>
      <c r="AX40" s="49" t="s">
        <v>2</v>
      </c>
      <c r="AY40" s="49" t="s">
        <v>2</v>
      </c>
      <c r="AZ40" s="49" t="s">
        <v>2</v>
      </c>
      <c r="BA40" s="49" t="s">
        <v>2</v>
      </c>
      <c r="BB40" s="49" t="s">
        <v>2</v>
      </c>
      <c r="BC40" s="49" t="s">
        <v>2</v>
      </c>
      <c r="BD40" s="49" t="s">
        <v>2</v>
      </c>
      <c r="BE40" s="49" t="s">
        <v>2</v>
      </c>
      <c r="BF40" s="49" t="s">
        <v>2</v>
      </c>
      <c r="BG40" s="49" t="s">
        <v>2</v>
      </c>
      <c r="BH40" s="49" t="s">
        <v>2</v>
      </c>
      <c r="BI40" s="49" t="s">
        <v>2</v>
      </c>
      <c r="BJ40" s="49" t="s">
        <v>2</v>
      </c>
      <c r="BK40" s="49" t="s">
        <v>2</v>
      </c>
      <c r="BL40" s="49" t="s">
        <v>2</v>
      </c>
      <c r="BM40" s="49" t="s">
        <v>2</v>
      </c>
      <c r="BN40" s="49" t="s">
        <v>2</v>
      </c>
      <c r="BO40" s="49" t="s">
        <v>2</v>
      </c>
      <c r="BP40" s="49" t="s">
        <v>2</v>
      </c>
      <c r="BQ40" s="49" t="s">
        <v>2</v>
      </c>
      <c r="BR40" s="49" t="s">
        <v>2</v>
      </c>
      <c r="BS40" s="49" t="s">
        <v>2</v>
      </c>
      <c r="BT40" s="49" t="s">
        <v>2</v>
      </c>
      <c r="BU40" s="49" t="s">
        <v>2</v>
      </c>
    </row>
    <row r="41" spans="1:73" ht="28.7" customHeight="1" x14ac:dyDescent="0.2">
      <c r="A41" s="10" t="str" cm="1">
        <f t="array" ref="A41">IF(AND(Filter_Ver=הנחיות!O41, OR(INDEX(OP_Obligations,ROW(),MATCH(Filter_OP,OP_List))=Filter_M,INDEX(OP_Obligations,ROW(),MATCH(Filter_OP,OP_List))=Filter_O,INDEX(OP_Obligations,ROW(),MATCH(Filter_OP,OP_List))=Filter_N,INDEX(OP_Obligations,ROW(),MATCH(Filter_OP,OP_List))=Filter_I)),"√","X")</f>
        <v>√</v>
      </c>
      <c r="B41" s="53" t="str" cm="1">
        <f t="array" ref="B41">INDEX(OP_Obligations,ROW(),MATCH(Filter_OP,OP_List))</f>
        <v>M</v>
      </c>
      <c r="C41" s="47" t="s">
        <v>194</v>
      </c>
      <c r="D41" s="122" t="s">
        <v>414</v>
      </c>
      <c r="E41" s="123"/>
      <c r="F41" s="123"/>
      <c r="G41" s="123"/>
      <c r="H41" s="124"/>
      <c r="I41" s="15" t="s">
        <v>201</v>
      </c>
      <c r="J41" s="16"/>
      <c r="K41" s="16"/>
      <c r="L41" s="15"/>
      <c r="M41" s="15"/>
      <c r="O41" s="11" t="s">
        <v>279</v>
      </c>
      <c r="P41" s="67">
        <f t="shared" si="1"/>
        <v>1</v>
      </c>
      <c r="Q41" s="49" t="s">
        <v>2</v>
      </c>
      <c r="R41" s="49" t="s">
        <v>2</v>
      </c>
      <c r="S41" s="49" t="s">
        <v>2</v>
      </c>
      <c r="T41" s="49" t="s">
        <v>2</v>
      </c>
      <c r="U41" s="49" t="s">
        <v>2</v>
      </c>
      <c r="V41" s="49" t="s">
        <v>2</v>
      </c>
      <c r="W41" s="49" t="s">
        <v>2</v>
      </c>
      <c r="X41" s="49" t="s">
        <v>2</v>
      </c>
      <c r="Y41" s="49" t="s">
        <v>2</v>
      </c>
      <c r="Z41" s="49" t="s">
        <v>2</v>
      </c>
      <c r="AA41" s="49" t="s">
        <v>2</v>
      </c>
      <c r="AB41" s="49" t="s">
        <v>2</v>
      </c>
      <c r="AC41" s="49" t="s">
        <v>2</v>
      </c>
      <c r="AD41" s="49" t="s">
        <v>2</v>
      </c>
      <c r="AE41" s="49" t="s">
        <v>2</v>
      </c>
      <c r="AF41" s="49" t="s">
        <v>2</v>
      </c>
      <c r="AG41" s="49" t="s">
        <v>2</v>
      </c>
      <c r="AH41" s="49" t="s">
        <v>2</v>
      </c>
      <c r="AI41" s="49" t="s">
        <v>2</v>
      </c>
      <c r="AJ41" s="49" t="s">
        <v>2</v>
      </c>
      <c r="AK41" s="49" t="s">
        <v>2</v>
      </c>
      <c r="AL41" s="49" t="s">
        <v>2</v>
      </c>
      <c r="AM41" s="49" t="s">
        <v>2</v>
      </c>
      <c r="AN41" s="49" t="s">
        <v>2</v>
      </c>
      <c r="AO41" s="49" t="s">
        <v>2</v>
      </c>
      <c r="AP41" s="49" t="s">
        <v>2</v>
      </c>
      <c r="AQ41" s="49" t="s">
        <v>2</v>
      </c>
      <c r="AR41" s="49" t="s">
        <v>2</v>
      </c>
      <c r="AS41" s="49" t="s">
        <v>2</v>
      </c>
      <c r="AT41" s="49" t="s">
        <v>2</v>
      </c>
      <c r="AU41" s="49" t="s">
        <v>2</v>
      </c>
      <c r="AV41" s="49" t="s">
        <v>2</v>
      </c>
      <c r="AW41" s="49" t="s">
        <v>2</v>
      </c>
      <c r="AX41" s="49" t="s">
        <v>2</v>
      </c>
      <c r="AY41" s="49" t="s">
        <v>2</v>
      </c>
      <c r="AZ41" s="49" t="s">
        <v>2</v>
      </c>
      <c r="BA41" s="49" t="s">
        <v>2</v>
      </c>
      <c r="BB41" s="49" t="s">
        <v>2</v>
      </c>
      <c r="BC41" s="49" t="s">
        <v>2</v>
      </c>
      <c r="BD41" s="49" t="s">
        <v>2</v>
      </c>
      <c r="BE41" s="49" t="s">
        <v>2</v>
      </c>
      <c r="BF41" s="49" t="s">
        <v>2</v>
      </c>
      <c r="BG41" s="49" t="s">
        <v>2</v>
      </c>
      <c r="BH41" s="49" t="s">
        <v>2</v>
      </c>
      <c r="BI41" s="49" t="s">
        <v>2</v>
      </c>
      <c r="BJ41" s="49" t="s">
        <v>2</v>
      </c>
      <c r="BK41" s="49" t="s">
        <v>2</v>
      </c>
      <c r="BL41" s="49" t="s">
        <v>2</v>
      </c>
      <c r="BM41" s="49" t="s">
        <v>2</v>
      </c>
      <c r="BN41" s="49" t="s">
        <v>2</v>
      </c>
      <c r="BO41" s="49" t="s">
        <v>2</v>
      </c>
      <c r="BP41" s="49" t="s">
        <v>2</v>
      </c>
      <c r="BQ41" s="49" t="s">
        <v>2</v>
      </c>
      <c r="BR41" s="49" t="s">
        <v>2</v>
      </c>
      <c r="BS41" s="49" t="s">
        <v>2</v>
      </c>
      <c r="BT41" s="49" t="s">
        <v>2</v>
      </c>
      <c r="BU41" s="49" t="s">
        <v>2</v>
      </c>
    </row>
    <row r="42" spans="1:73" ht="15" x14ac:dyDescent="0.2">
      <c r="A42" s="10" t="str" cm="1">
        <f t="array" ref="A42">IF(AND(Filter_Ver=הנחיות!O42, OR(INDEX(OP_Obligations,ROW(),MATCH(Filter_OP,OP_List))=Filter_M,INDEX(OP_Obligations,ROW(),MATCH(Filter_OP,OP_List))=Filter_O,INDEX(OP_Obligations,ROW(),MATCH(Filter_OP,OP_List))=Filter_N,INDEX(OP_Obligations,ROW(),MATCH(Filter_OP,OP_List))=Filter_I)),"√","X")</f>
        <v>√</v>
      </c>
      <c r="B42" s="53" t="str" cm="1">
        <f t="array" ref="B42">INDEX(OP_Obligations,ROW(),MATCH(Filter_OP,OP_List))</f>
        <v>M</v>
      </c>
      <c r="C42" s="47" t="s">
        <v>195</v>
      </c>
      <c r="D42" s="109" t="s">
        <v>313</v>
      </c>
      <c r="E42" s="110"/>
      <c r="F42" s="110"/>
      <c r="G42" s="110"/>
      <c r="H42" s="111"/>
      <c r="I42" s="15"/>
      <c r="J42" s="16"/>
      <c r="K42" s="16"/>
      <c r="L42" s="15"/>
      <c r="M42" s="15"/>
      <c r="O42" s="11" t="s">
        <v>279</v>
      </c>
      <c r="P42" s="67">
        <f t="shared" si="1"/>
        <v>1</v>
      </c>
      <c r="Q42" s="49" t="s">
        <v>2</v>
      </c>
      <c r="R42" s="49" t="s">
        <v>2</v>
      </c>
      <c r="S42" s="49" t="s">
        <v>2</v>
      </c>
      <c r="T42" s="49" t="s">
        <v>2</v>
      </c>
      <c r="U42" s="49" t="s">
        <v>2</v>
      </c>
      <c r="V42" s="49" t="s">
        <v>2</v>
      </c>
      <c r="W42" s="49" t="s">
        <v>2</v>
      </c>
      <c r="X42" s="49" t="s">
        <v>2</v>
      </c>
      <c r="Y42" s="49" t="s">
        <v>2</v>
      </c>
      <c r="Z42" s="49" t="s">
        <v>2</v>
      </c>
      <c r="AA42" s="49" t="s">
        <v>2</v>
      </c>
      <c r="AB42" s="49" t="s">
        <v>2</v>
      </c>
      <c r="AC42" s="49" t="s">
        <v>2</v>
      </c>
      <c r="AD42" s="49" t="s">
        <v>2</v>
      </c>
      <c r="AE42" s="49" t="s">
        <v>2</v>
      </c>
      <c r="AF42" s="49" t="s">
        <v>2</v>
      </c>
      <c r="AG42" s="49" t="s">
        <v>2</v>
      </c>
      <c r="AH42" s="49" t="s">
        <v>2</v>
      </c>
      <c r="AI42" s="49" t="s">
        <v>2</v>
      </c>
      <c r="AJ42" s="49" t="s">
        <v>2</v>
      </c>
      <c r="AK42" s="49" t="s">
        <v>2</v>
      </c>
      <c r="AL42" s="49" t="s">
        <v>2</v>
      </c>
      <c r="AM42" s="49" t="s">
        <v>2</v>
      </c>
      <c r="AN42" s="49" t="s">
        <v>2</v>
      </c>
      <c r="AO42" s="49" t="s">
        <v>2</v>
      </c>
      <c r="AP42" s="49" t="s">
        <v>2</v>
      </c>
      <c r="AQ42" s="49" t="s">
        <v>2</v>
      </c>
      <c r="AR42" s="49" t="s">
        <v>2</v>
      </c>
      <c r="AS42" s="49" t="s">
        <v>2</v>
      </c>
      <c r="AT42" s="49" t="s">
        <v>2</v>
      </c>
      <c r="AU42" s="49" t="s">
        <v>2</v>
      </c>
      <c r="AV42" s="49" t="s">
        <v>2</v>
      </c>
      <c r="AW42" s="49" t="s">
        <v>2</v>
      </c>
      <c r="AX42" s="49" t="s">
        <v>2</v>
      </c>
      <c r="AY42" s="49" t="s">
        <v>2</v>
      </c>
      <c r="AZ42" s="49" t="s">
        <v>2</v>
      </c>
      <c r="BA42" s="49" t="s">
        <v>2</v>
      </c>
      <c r="BB42" s="49" t="s">
        <v>2</v>
      </c>
      <c r="BC42" s="49" t="s">
        <v>2</v>
      </c>
      <c r="BD42" s="49" t="s">
        <v>2</v>
      </c>
      <c r="BE42" s="49" t="s">
        <v>2</v>
      </c>
      <c r="BF42" s="49" t="s">
        <v>2</v>
      </c>
      <c r="BG42" s="49" t="s">
        <v>2</v>
      </c>
      <c r="BH42" s="49" t="s">
        <v>2</v>
      </c>
      <c r="BI42" s="49" t="s">
        <v>2</v>
      </c>
      <c r="BJ42" s="49" t="s">
        <v>2</v>
      </c>
      <c r="BK42" s="49" t="s">
        <v>2</v>
      </c>
      <c r="BL42" s="49" t="s">
        <v>2</v>
      </c>
      <c r="BM42" s="49" t="s">
        <v>2</v>
      </c>
      <c r="BN42" s="49" t="s">
        <v>2</v>
      </c>
      <c r="BO42" s="49" t="s">
        <v>2</v>
      </c>
      <c r="BP42" s="49" t="s">
        <v>2</v>
      </c>
      <c r="BQ42" s="49" t="s">
        <v>2</v>
      </c>
      <c r="BR42" s="49" t="s">
        <v>2</v>
      </c>
      <c r="BS42" s="49" t="s">
        <v>2</v>
      </c>
      <c r="BT42" s="49" t="s">
        <v>2</v>
      </c>
      <c r="BU42" s="49" t="s">
        <v>2</v>
      </c>
    </row>
    <row r="43" spans="1:73" ht="15" x14ac:dyDescent="0.2">
      <c r="A43" s="10" t="str" cm="1">
        <f t="array" ref="A43">IF(AND(Filter_Ver=הנחיות!O43, OR(INDEX(OP_Obligations,ROW(),MATCH(Filter_OP,OP_List))=Filter_M,INDEX(OP_Obligations,ROW(),MATCH(Filter_OP,OP_List))=Filter_O,INDEX(OP_Obligations,ROW(),MATCH(Filter_OP,OP_List))=Filter_N,INDEX(OP_Obligations,ROW(),MATCH(Filter_OP,OP_List))=Filter_I)),"√","X")</f>
        <v>√</v>
      </c>
      <c r="B43" s="53" t="str" cm="1">
        <f t="array" ref="B43">INDEX(OP_Obligations,ROW(),MATCH(Filter_OP,OP_List))</f>
        <v>M</v>
      </c>
      <c r="C43" s="47" t="s">
        <v>196</v>
      </c>
      <c r="D43" s="109" t="s">
        <v>312</v>
      </c>
      <c r="E43" s="110"/>
      <c r="F43" s="110"/>
      <c r="G43" s="110"/>
      <c r="H43" s="111"/>
      <c r="I43" s="15"/>
      <c r="J43" s="16"/>
      <c r="K43" s="16"/>
      <c r="L43" s="15"/>
      <c r="M43" s="15"/>
      <c r="O43" s="11" t="s">
        <v>279</v>
      </c>
      <c r="P43" s="67">
        <f t="shared" si="1"/>
        <v>1</v>
      </c>
      <c r="Q43" s="49" t="s">
        <v>2</v>
      </c>
      <c r="R43" s="49" t="s">
        <v>2</v>
      </c>
      <c r="S43" s="49" t="s">
        <v>2</v>
      </c>
      <c r="T43" s="49" t="s">
        <v>2</v>
      </c>
      <c r="U43" s="49" t="s">
        <v>2</v>
      </c>
      <c r="V43" s="49" t="s">
        <v>2</v>
      </c>
      <c r="W43" s="49" t="s">
        <v>2</v>
      </c>
      <c r="X43" s="49" t="s">
        <v>2</v>
      </c>
      <c r="Y43" s="49" t="s">
        <v>2</v>
      </c>
      <c r="Z43" s="49" t="s">
        <v>2</v>
      </c>
      <c r="AA43" s="49" t="s">
        <v>2</v>
      </c>
      <c r="AB43" s="49" t="s">
        <v>2</v>
      </c>
      <c r="AC43" s="49" t="s">
        <v>2</v>
      </c>
      <c r="AD43" s="49" t="s">
        <v>2</v>
      </c>
      <c r="AE43" s="49" t="s">
        <v>2</v>
      </c>
      <c r="AF43" s="49" t="s">
        <v>2</v>
      </c>
      <c r="AG43" s="49" t="s">
        <v>2</v>
      </c>
      <c r="AH43" s="49" t="s">
        <v>2</v>
      </c>
      <c r="AI43" s="49" t="s">
        <v>2</v>
      </c>
      <c r="AJ43" s="49" t="s">
        <v>2</v>
      </c>
      <c r="AK43" s="49" t="s">
        <v>2</v>
      </c>
      <c r="AL43" s="49" t="s">
        <v>2</v>
      </c>
      <c r="AM43" s="49" t="s">
        <v>2</v>
      </c>
      <c r="AN43" s="49" t="s">
        <v>2</v>
      </c>
      <c r="AO43" s="49" t="s">
        <v>2</v>
      </c>
      <c r="AP43" s="49" t="s">
        <v>2</v>
      </c>
      <c r="AQ43" s="49" t="s">
        <v>2</v>
      </c>
      <c r="AR43" s="49" t="s">
        <v>2</v>
      </c>
      <c r="AS43" s="49" t="s">
        <v>2</v>
      </c>
      <c r="AT43" s="49" t="s">
        <v>2</v>
      </c>
      <c r="AU43" s="49" t="s">
        <v>2</v>
      </c>
      <c r="AV43" s="49" t="s">
        <v>2</v>
      </c>
      <c r="AW43" s="49" t="s">
        <v>2</v>
      </c>
      <c r="AX43" s="49" t="s">
        <v>2</v>
      </c>
      <c r="AY43" s="49" t="s">
        <v>2</v>
      </c>
      <c r="AZ43" s="49" t="s">
        <v>2</v>
      </c>
      <c r="BA43" s="49" t="s">
        <v>2</v>
      </c>
      <c r="BB43" s="49" t="s">
        <v>2</v>
      </c>
      <c r="BC43" s="49" t="s">
        <v>2</v>
      </c>
      <c r="BD43" s="49" t="s">
        <v>2</v>
      </c>
      <c r="BE43" s="49" t="s">
        <v>2</v>
      </c>
      <c r="BF43" s="49" t="s">
        <v>2</v>
      </c>
      <c r="BG43" s="49" t="s">
        <v>2</v>
      </c>
      <c r="BH43" s="49" t="s">
        <v>2</v>
      </c>
      <c r="BI43" s="49" t="s">
        <v>2</v>
      </c>
      <c r="BJ43" s="49" t="s">
        <v>2</v>
      </c>
      <c r="BK43" s="49" t="s">
        <v>2</v>
      </c>
      <c r="BL43" s="49" t="s">
        <v>2</v>
      </c>
      <c r="BM43" s="49" t="s">
        <v>2</v>
      </c>
      <c r="BN43" s="49" t="s">
        <v>2</v>
      </c>
      <c r="BO43" s="49" t="s">
        <v>2</v>
      </c>
      <c r="BP43" s="49" t="s">
        <v>2</v>
      </c>
      <c r="BQ43" s="49" t="s">
        <v>2</v>
      </c>
      <c r="BR43" s="49" t="s">
        <v>2</v>
      </c>
      <c r="BS43" s="49" t="s">
        <v>2</v>
      </c>
      <c r="BT43" s="49" t="s">
        <v>2</v>
      </c>
      <c r="BU43" s="49" t="s">
        <v>2</v>
      </c>
    </row>
    <row r="44" spans="1:73" ht="42.75" x14ac:dyDescent="0.2">
      <c r="A44" s="10" t="str" cm="1">
        <f t="array" ref="A44">IF(AND(Filter_Ver=הנחיות!O44, OR(INDEX(OP_Obligations,ROW(),MATCH(Filter_OP,OP_List))=Filter_M,INDEX(OP_Obligations,ROW(),MATCH(Filter_OP,OP_List))=Filter_O,INDEX(OP_Obligations,ROW(),MATCH(Filter_OP,OP_List))=Filter_N,INDEX(OP_Obligations,ROW(),MATCH(Filter_OP,OP_List))=Filter_I)),"√","X")</f>
        <v>√</v>
      </c>
      <c r="B44" s="53" t="str" cm="1">
        <f t="array" ref="B44">INDEX(OP_Obligations,ROW(),MATCH(Filter_OP,OP_List))</f>
        <v>M</v>
      </c>
      <c r="C44" s="47" t="s">
        <v>197</v>
      </c>
      <c r="D44" s="109" t="s">
        <v>331</v>
      </c>
      <c r="E44" s="110"/>
      <c r="F44" s="110"/>
      <c r="G44" s="110"/>
      <c r="H44" s="111"/>
      <c r="I44" s="15" t="s">
        <v>200</v>
      </c>
      <c r="J44" s="16"/>
      <c r="K44" s="16"/>
      <c r="L44" s="15"/>
      <c r="M44" s="15"/>
      <c r="O44" s="11" t="s">
        <v>279</v>
      </c>
      <c r="P44" s="67">
        <f t="shared" si="1"/>
        <v>1</v>
      </c>
      <c r="Q44" s="49" t="s">
        <v>2</v>
      </c>
      <c r="R44" s="49" t="s">
        <v>2</v>
      </c>
      <c r="S44" s="49" t="s">
        <v>2</v>
      </c>
      <c r="T44" s="49" t="s">
        <v>2</v>
      </c>
      <c r="U44" s="49" t="s">
        <v>2</v>
      </c>
      <c r="V44" s="49" t="s">
        <v>2</v>
      </c>
      <c r="W44" s="49" t="s">
        <v>2</v>
      </c>
      <c r="X44" s="49" t="s">
        <v>2</v>
      </c>
      <c r="Y44" s="49" t="s">
        <v>2</v>
      </c>
      <c r="Z44" s="49" t="s">
        <v>2</v>
      </c>
      <c r="AA44" s="49" t="s">
        <v>2</v>
      </c>
      <c r="AB44" s="49" t="s">
        <v>2</v>
      </c>
      <c r="AC44" s="49" t="s">
        <v>2</v>
      </c>
      <c r="AD44" s="49" t="s">
        <v>2</v>
      </c>
      <c r="AE44" s="49" t="s">
        <v>2</v>
      </c>
      <c r="AF44" s="49" t="s">
        <v>2</v>
      </c>
      <c r="AG44" s="49" t="s">
        <v>2</v>
      </c>
      <c r="AH44" s="49" t="s">
        <v>2</v>
      </c>
      <c r="AI44" s="49" t="s">
        <v>2</v>
      </c>
      <c r="AJ44" s="49" t="s">
        <v>2</v>
      </c>
      <c r="AK44" s="49" t="s">
        <v>2</v>
      </c>
      <c r="AL44" s="49" t="s">
        <v>2</v>
      </c>
      <c r="AM44" s="49" t="s">
        <v>2</v>
      </c>
      <c r="AN44" s="49" t="s">
        <v>2</v>
      </c>
      <c r="AO44" s="49" t="s">
        <v>2</v>
      </c>
      <c r="AP44" s="49" t="s">
        <v>2</v>
      </c>
      <c r="AQ44" s="49" t="s">
        <v>2</v>
      </c>
      <c r="AR44" s="49" t="s">
        <v>2</v>
      </c>
      <c r="AS44" s="49" t="s">
        <v>2</v>
      </c>
      <c r="AT44" s="49" t="s">
        <v>2</v>
      </c>
      <c r="AU44" s="49" t="s">
        <v>2</v>
      </c>
      <c r="AV44" s="49" t="s">
        <v>2</v>
      </c>
      <c r="AW44" s="49" t="s">
        <v>2</v>
      </c>
      <c r="AX44" s="49" t="s">
        <v>2</v>
      </c>
      <c r="AY44" s="49" t="s">
        <v>2</v>
      </c>
      <c r="AZ44" s="49" t="s">
        <v>2</v>
      </c>
      <c r="BA44" s="49" t="s">
        <v>2</v>
      </c>
      <c r="BB44" s="49" t="s">
        <v>2</v>
      </c>
      <c r="BC44" s="49" t="s">
        <v>2</v>
      </c>
      <c r="BD44" s="49" t="s">
        <v>2</v>
      </c>
      <c r="BE44" s="49" t="s">
        <v>2</v>
      </c>
      <c r="BF44" s="49" t="s">
        <v>2</v>
      </c>
      <c r="BG44" s="49" t="s">
        <v>2</v>
      </c>
      <c r="BH44" s="49" t="s">
        <v>2</v>
      </c>
      <c r="BI44" s="49" t="s">
        <v>2</v>
      </c>
      <c r="BJ44" s="49" t="s">
        <v>2</v>
      </c>
      <c r="BK44" s="49" t="s">
        <v>2</v>
      </c>
      <c r="BL44" s="49" t="s">
        <v>2</v>
      </c>
      <c r="BM44" s="49" t="s">
        <v>2</v>
      </c>
      <c r="BN44" s="49" t="s">
        <v>2</v>
      </c>
      <c r="BO44" s="49" t="s">
        <v>2</v>
      </c>
      <c r="BP44" s="49" t="s">
        <v>2</v>
      </c>
      <c r="BQ44" s="49" t="s">
        <v>2</v>
      </c>
      <c r="BR44" s="49" t="s">
        <v>2</v>
      </c>
      <c r="BS44" s="49" t="s">
        <v>2</v>
      </c>
      <c r="BT44" s="49" t="s">
        <v>2</v>
      </c>
      <c r="BU44" s="49" t="s">
        <v>2</v>
      </c>
    </row>
    <row r="45" spans="1:73" ht="14.45" customHeight="1" x14ac:dyDescent="0.2">
      <c r="A45" s="10" t="str" cm="1">
        <f t="array" ref="A45">IF(AND(Filter_Ver=הנחיות!O45, OR(INDEX(OP_Obligations,ROW(),MATCH(Filter_OP,OP_List))=Filter_M,INDEX(OP_Obligations,ROW(),MATCH(Filter_OP,OP_List))=Filter_O,INDEX(OP_Obligations,ROW(),MATCH(Filter_OP,OP_List))=Filter_N,INDEX(OP_Obligations,ROW(),MATCH(Filter_OP,OP_List))=Filter_I)),"√","X")</f>
        <v>√</v>
      </c>
      <c r="B45" s="53" t="str" cm="1">
        <f t="array" ref="B45">INDEX(OP_Obligations,ROW(),MATCH(Filter_OP,OP_List))</f>
        <v>M</v>
      </c>
      <c r="C45" s="47" t="s">
        <v>108</v>
      </c>
      <c r="D45" s="122" t="s">
        <v>405</v>
      </c>
      <c r="E45" s="123"/>
      <c r="F45" s="123"/>
      <c r="G45" s="123"/>
      <c r="H45" s="124"/>
      <c r="I45" s="15"/>
      <c r="J45" s="16"/>
      <c r="K45" s="16"/>
      <c r="L45" s="15"/>
      <c r="M45" s="15"/>
      <c r="O45" s="11" t="s">
        <v>279</v>
      </c>
      <c r="P45" s="67">
        <f t="shared" si="1"/>
        <v>1</v>
      </c>
      <c r="Q45" s="49" t="s">
        <v>2</v>
      </c>
      <c r="R45" s="49" t="s">
        <v>2</v>
      </c>
      <c r="S45" s="49" t="s">
        <v>2</v>
      </c>
      <c r="T45" s="49" t="s">
        <v>2</v>
      </c>
      <c r="U45" s="49" t="s">
        <v>2</v>
      </c>
      <c r="V45" s="49" t="s">
        <v>2</v>
      </c>
      <c r="W45" s="49" t="s">
        <v>2</v>
      </c>
      <c r="X45" s="49" t="s">
        <v>2</v>
      </c>
      <c r="Y45" s="49" t="s">
        <v>2</v>
      </c>
      <c r="Z45" s="49" t="s">
        <v>2</v>
      </c>
      <c r="AA45" s="49" t="s">
        <v>2</v>
      </c>
      <c r="AB45" s="49" t="s">
        <v>2</v>
      </c>
      <c r="AC45" s="49" t="s">
        <v>2</v>
      </c>
      <c r="AD45" s="49" t="s">
        <v>2</v>
      </c>
      <c r="AE45" s="49" t="s">
        <v>2</v>
      </c>
      <c r="AF45" s="49" t="s">
        <v>2</v>
      </c>
      <c r="AG45" s="49" t="s">
        <v>2</v>
      </c>
      <c r="AH45" s="49" t="s">
        <v>2</v>
      </c>
      <c r="AI45" s="49" t="s">
        <v>2</v>
      </c>
      <c r="AJ45" s="49" t="s">
        <v>2</v>
      </c>
      <c r="AK45" s="49" t="s">
        <v>2</v>
      </c>
      <c r="AL45" s="49" t="s">
        <v>2</v>
      </c>
      <c r="AM45" s="49" t="s">
        <v>2</v>
      </c>
      <c r="AN45" s="49" t="s">
        <v>2</v>
      </c>
      <c r="AO45" s="49" t="s">
        <v>2</v>
      </c>
      <c r="AP45" s="49" t="s">
        <v>2</v>
      </c>
      <c r="AQ45" s="49" t="s">
        <v>2</v>
      </c>
      <c r="AR45" s="49" t="s">
        <v>2</v>
      </c>
      <c r="AS45" s="49" t="s">
        <v>2</v>
      </c>
      <c r="AT45" s="49" t="s">
        <v>2</v>
      </c>
      <c r="AU45" s="49" t="s">
        <v>2</v>
      </c>
      <c r="AV45" s="49" t="s">
        <v>2</v>
      </c>
      <c r="AW45" s="49" t="s">
        <v>2</v>
      </c>
      <c r="AX45" s="49" t="s">
        <v>2</v>
      </c>
      <c r="AY45" s="49" t="s">
        <v>2</v>
      </c>
      <c r="AZ45" s="49" t="s">
        <v>2</v>
      </c>
      <c r="BA45" s="49" t="s">
        <v>2</v>
      </c>
      <c r="BB45" s="49" t="s">
        <v>2</v>
      </c>
      <c r="BC45" s="49" t="s">
        <v>2</v>
      </c>
      <c r="BD45" s="49" t="s">
        <v>2</v>
      </c>
      <c r="BE45" s="49" t="s">
        <v>2</v>
      </c>
      <c r="BF45" s="49" t="s">
        <v>2</v>
      </c>
      <c r="BG45" s="49" t="s">
        <v>2</v>
      </c>
      <c r="BH45" s="49" t="s">
        <v>2</v>
      </c>
      <c r="BI45" s="49" t="s">
        <v>2</v>
      </c>
      <c r="BJ45" s="49" t="s">
        <v>2</v>
      </c>
      <c r="BK45" s="49" t="s">
        <v>2</v>
      </c>
      <c r="BL45" s="49" t="s">
        <v>2</v>
      </c>
      <c r="BM45" s="49" t="s">
        <v>2</v>
      </c>
      <c r="BN45" s="49" t="s">
        <v>2</v>
      </c>
      <c r="BO45" s="49" t="s">
        <v>2</v>
      </c>
      <c r="BP45" s="49" t="s">
        <v>2</v>
      </c>
      <c r="BQ45" s="49" t="s">
        <v>2</v>
      </c>
      <c r="BR45" s="49" t="s">
        <v>2</v>
      </c>
      <c r="BS45" s="49" t="s">
        <v>2</v>
      </c>
      <c r="BT45" s="49" t="s">
        <v>2</v>
      </c>
      <c r="BU45" s="49" t="s">
        <v>2</v>
      </c>
    </row>
    <row r="46" spans="1:73" ht="28.7" customHeight="1" x14ac:dyDescent="0.2">
      <c r="A46" s="10" t="str" cm="1">
        <f t="array" ref="A46">IF(AND(Filter_Ver=הנחיות!O46, OR(INDEX(OP_Obligations,ROW(),MATCH(Filter_OP,OP_List))=Filter_M,INDEX(OP_Obligations,ROW(),MATCH(Filter_OP,OP_List))=Filter_O,INDEX(OP_Obligations,ROW(),MATCH(Filter_OP,OP_List))=Filter_N,INDEX(OP_Obligations,ROW(),MATCH(Filter_OP,OP_List))=Filter_I)),"√","X")</f>
        <v>√</v>
      </c>
      <c r="B46" s="53" t="str" cm="1">
        <f t="array" ref="B46">INDEX(OP_Obligations,ROW(),MATCH(Filter_OP,OP_List))</f>
        <v>M</v>
      </c>
      <c r="C46" s="47" t="s">
        <v>198</v>
      </c>
      <c r="D46" s="122" t="s">
        <v>416</v>
      </c>
      <c r="E46" s="123"/>
      <c r="F46" s="123"/>
      <c r="G46" s="123"/>
      <c r="H46" s="124"/>
      <c r="I46" s="15" t="s">
        <v>201</v>
      </c>
      <c r="J46" s="16"/>
      <c r="K46" s="16"/>
      <c r="L46" s="15"/>
      <c r="M46" s="15"/>
      <c r="O46" s="11" t="s">
        <v>279</v>
      </c>
      <c r="P46" s="67">
        <f t="shared" si="1"/>
        <v>1</v>
      </c>
      <c r="Q46" s="49" t="s">
        <v>2</v>
      </c>
      <c r="R46" s="49" t="s">
        <v>2</v>
      </c>
      <c r="S46" s="49" t="s">
        <v>2</v>
      </c>
      <c r="T46" s="49" t="s">
        <v>2</v>
      </c>
      <c r="U46" s="49" t="s">
        <v>2</v>
      </c>
      <c r="V46" s="49" t="s">
        <v>2</v>
      </c>
      <c r="W46" s="49" t="s">
        <v>2</v>
      </c>
      <c r="X46" s="49" t="s">
        <v>2</v>
      </c>
      <c r="Y46" s="49" t="s">
        <v>2</v>
      </c>
      <c r="Z46" s="49" t="s">
        <v>2</v>
      </c>
      <c r="AA46" s="49" t="s">
        <v>2</v>
      </c>
      <c r="AB46" s="49" t="s">
        <v>2</v>
      </c>
      <c r="AC46" s="49" t="s">
        <v>2</v>
      </c>
      <c r="AD46" s="49" t="s">
        <v>2</v>
      </c>
      <c r="AE46" s="49" t="s">
        <v>2</v>
      </c>
      <c r="AF46" s="49" t="s">
        <v>2</v>
      </c>
      <c r="AG46" s="49" t="s">
        <v>2</v>
      </c>
      <c r="AH46" s="49" t="s">
        <v>2</v>
      </c>
      <c r="AI46" s="49" t="s">
        <v>2</v>
      </c>
      <c r="AJ46" s="49" t="s">
        <v>2</v>
      </c>
      <c r="AK46" s="49" t="s">
        <v>2</v>
      </c>
      <c r="AL46" s="49" t="s">
        <v>2</v>
      </c>
      <c r="AM46" s="49" t="s">
        <v>2</v>
      </c>
      <c r="AN46" s="49" t="s">
        <v>2</v>
      </c>
      <c r="AO46" s="49" t="s">
        <v>2</v>
      </c>
      <c r="AP46" s="49" t="s">
        <v>2</v>
      </c>
      <c r="AQ46" s="49" t="s">
        <v>2</v>
      </c>
      <c r="AR46" s="49" t="s">
        <v>2</v>
      </c>
      <c r="AS46" s="49" t="s">
        <v>2</v>
      </c>
      <c r="AT46" s="49" t="s">
        <v>2</v>
      </c>
      <c r="AU46" s="49" t="s">
        <v>2</v>
      </c>
      <c r="AV46" s="49" t="s">
        <v>2</v>
      </c>
      <c r="AW46" s="49" t="s">
        <v>2</v>
      </c>
      <c r="AX46" s="49" t="s">
        <v>2</v>
      </c>
      <c r="AY46" s="49" t="s">
        <v>2</v>
      </c>
      <c r="AZ46" s="49" t="s">
        <v>2</v>
      </c>
      <c r="BA46" s="49" t="s">
        <v>2</v>
      </c>
      <c r="BB46" s="49" t="s">
        <v>2</v>
      </c>
      <c r="BC46" s="49" t="s">
        <v>2</v>
      </c>
      <c r="BD46" s="49" t="s">
        <v>2</v>
      </c>
      <c r="BE46" s="49" t="s">
        <v>2</v>
      </c>
      <c r="BF46" s="49" t="s">
        <v>2</v>
      </c>
      <c r="BG46" s="49" t="s">
        <v>2</v>
      </c>
      <c r="BH46" s="49" t="s">
        <v>2</v>
      </c>
      <c r="BI46" s="49" t="s">
        <v>2</v>
      </c>
      <c r="BJ46" s="49" t="s">
        <v>2</v>
      </c>
      <c r="BK46" s="49" t="s">
        <v>2</v>
      </c>
      <c r="BL46" s="49" t="s">
        <v>2</v>
      </c>
      <c r="BM46" s="49" t="s">
        <v>2</v>
      </c>
      <c r="BN46" s="49" t="s">
        <v>2</v>
      </c>
      <c r="BO46" s="49" t="s">
        <v>2</v>
      </c>
      <c r="BP46" s="49" t="s">
        <v>2</v>
      </c>
      <c r="BQ46" s="49" t="s">
        <v>2</v>
      </c>
      <c r="BR46" s="49" t="s">
        <v>2</v>
      </c>
      <c r="BS46" s="49" t="s">
        <v>2</v>
      </c>
      <c r="BT46" s="49" t="s">
        <v>2</v>
      </c>
      <c r="BU46" s="49" t="s">
        <v>2</v>
      </c>
    </row>
    <row r="47" spans="1:73" ht="28.7" customHeight="1" x14ac:dyDescent="0.2">
      <c r="A47" s="10" t="str" cm="1">
        <f t="array" ref="A47">IF(AND(Filter_Ver=הנחיות!O47, OR(INDEX(OP_Obligations,ROW(),MATCH(Filter_OP,OP_List))=Filter_M,INDEX(OP_Obligations,ROW(),MATCH(Filter_OP,OP_List))=Filter_O,INDEX(OP_Obligations,ROW(),MATCH(Filter_OP,OP_List))=Filter_N,INDEX(OP_Obligations,ROW(),MATCH(Filter_OP,OP_List))=Filter_I)),"√","X")</f>
        <v>√</v>
      </c>
      <c r="B47" s="53" t="str" cm="1">
        <f t="array" ref="B47">INDEX(OP_Obligations,ROW(),MATCH(Filter_OP,OP_List))</f>
        <v>M</v>
      </c>
      <c r="C47" s="47" t="s">
        <v>256</v>
      </c>
      <c r="D47" s="122" t="s">
        <v>417</v>
      </c>
      <c r="E47" s="123"/>
      <c r="F47" s="123"/>
      <c r="G47" s="123"/>
      <c r="H47" s="124"/>
      <c r="I47" s="15" t="s">
        <v>201</v>
      </c>
      <c r="J47" s="16"/>
      <c r="K47" s="16"/>
      <c r="L47" s="15"/>
      <c r="M47" s="15"/>
      <c r="O47" s="11" t="s">
        <v>279</v>
      </c>
      <c r="P47" s="67">
        <f t="shared" si="1"/>
        <v>1</v>
      </c>
      <c r="Q47" s="49" t="s">
        <v>2</v>
      </c>
      <c r="R47" s="49" t="s">
        <v>2</v>
      </c>
      <c r="S47" s="49" t="s">
        <v>2</v>
      </c>
      <c r="T47" s="49" t="s">
        <v>2</v>
      </c>
      <c r="U47" s="49" t="s">
        <v>2</v>
      </c>
      <c r="V47" s="49" t="s">
        <v>2</v>
      </c>
      <c r="W47" s="49" t="s">
        <v>2</v>
      </c>
      <c r="X47" s="49" t="s">
        <v>2</v>
      </c>
      <c r="Y47" s="49" t="s">
        <v>2</v>
      </c>
      <c r="Z47" s="49" t="s">
        <v>2</v>
      </c>
      <c r="AA47" s="49" t="s">
        <v>2</v>
      </c>
      <c r="AB47" s="49" t="s">
        <v>2</v>
      </c>
      <c r="AC47" s="49" t="s">
        <v>2</v>
      </c>
      <c r="AD47" s="49" t="s">
        <v>2</v>
      </c>
      <c r="AE47" s="49" t="s">
        <v>2</v>
      </c>
      <c r="AF47" s="49" t="s">
        <v>2</v>
      </c>
      <c r="AG47" s="49" t="s">
        <v>2</v>
      </c>
      <c r="AH47" s="49" t="s">
        <v>2</v>
      </c>
      <c r="AI47" s="49" t="s">
        <v>2</v>
      </c>
      <c r="AJ47" s="49" t="s">
        <v>2</v>
      </c>
      <c r="AK47" s="49" t="s">
        <v>2</v>
      </c>
      <c r="AL47" s="49" t="s">
        <v>2</v>
      </c>
      <c r="AM47" s="49" t="s">
        <v>2</v>
      </c>
      <c r="AN47" s="49" t="s">
        <v>2</v>
      </c>
      <c r="AO47" s="49" t="s">
        <v>2</v>
      </c>
      <c r="AP47" s="49" t="s">
        <v>2</v>
      </c>
      <c r="AQ47" s="49" t="s">
        <v>2</v>
      </c>
      <c r="AR47" s="49" t="s">
        <v>2</v>
      </c>
      <c r="AS47" s="49" t="s">
        <v>2</v>
      </c>
      <c r="AT47" s="49" t="s">
        <v>2</v>
      </c>
      <c r="AU47" s="49" t="s">
        <v>2</v>
      </c>
      <c r="AV47" s="49" t="s">
        <v>2</v>
      </c>
      <c r="AW47" s="49" t="s">
        <v>2</v>
      </c>
      <c r="AX47" s="49" t="s">
        <v>2</v>
      </c>
      <c r="AY47" s="49" t="s">
        <v>2</v>
      </c>
      <c r="AZ47" s="49" t="s">
        <v>2</v>
      </c>
      <c r="BA47" s="49" t="s">
        <v>2</v>
      </c>
      <c r="BB47" s="49" t="s">
        <v>2</v>
      </c>
      <c r="BC47" s="49" t="s">
        <v>2</v>
      </c>
      <c r="BD47" s="49" t="s">
        <v>2</v>
      </c>
      <c r="BE47" s="49" t="s">
        <v>2</v>
      </c>
      <c r="BF47" s="49" t="s">
        <v>2</v>
      </c>
      <c r="BG47" s="49" t="s">
        <v>2</v>
      </c>
      <c r="BH47" s="49" t="s">
        <v>2</v>
      </c>
      <c r="BI47" s="49" t="s">
        <v>2</v>
      </c>
      <c r="BJ47" s="49" t="s">
        <v>2</v>
      </c>
      <c r="BK47" s="49" t="s">
        <v>2</v>
      </c>
      <c r="BL47" s="49" t="s">
        <v>2</v>
      </c>
      <c r="BM47" s="49" t="s">
        <v>2</v>
      </c>
      <c r="BN47" s="49" t="s">
        <v>2</v>
      </c>
      <c r="BO47" s="49" t="s">
        <v>2</v>
      </c>
      <c r="BP47" s="49" t="s">
        <v>2</v>
      </c>
      <c r="BQ47" s="49" t="s">
        <v>2</v>
      </c>
      <c r="BR47" s="49" t="s">
        <v>2</v>
      </c>
      <c r="BS47" s="49" t="s">
        <v>2</v>
      </c>
      <c r="BT47" s="49" t="s">
        <v>2</v>
      </c>
      <c r="BU47" s="49" t="s">
        <v>2</v>
      </c>
    </row>
    <row r="48" spans="1:73" ht="28.7" customHeight="1" x14ac:dyDescent="0.2">
      <c r="A48" s="10" t="str" cm="1">
        <f t="array" ref="A48">IF(AND(Filter_Ver=הנחיות!O48, OR(INDEX(OP_Obligations,ROW(),MATCH(Filter_OP,OP_List))=Filter_M,INDEX(OP_Obligations,ROW(),MATCH(Filter_OP,OP_List))=Filter_O,INDEX(OP_Obligations,ROW(),MATCH(Filter_OP,OP_List))=Filter_N,INDEX(OP_Obligations,ROW(),MATCH(Filter_OP,OP_List))=Filter_I)),"√","X")</f>
        <v>√</v>
      </c>
      <c r="B48" s="53" t="str" cm="1">
        <f t="array" ref="B48">INDEX(OP_Obligations,ROW(),MATCH(Filter_OP,OP_List))</f>
        <v>M</v>
      </c>
      <c r="C48" s="47" t="s">
        <v>257</v>
      </c>
      <c r="D48" s="122" t="s">
        <v>418</v>
      </c>
      <c r="E48" s="123"/>
      <c r="F48" s="123"/>
      <c r="G48" s="123"/>
      <c r="H48" s="124"/>
      <c r="I48" s="15" t="s">
        <v>201</v>
      </c>
      <c r="J48" s="16"/>
      <c r="K48" s="16"/>
      <c r="L48" s="15"/>
      <c r="M48" s="15"/>
      <c r="O48" s="11" t="s">
        <v>279</v>
      </c>
      <c r="P48" s="67">
        <f t="shared" si="1"/>
        <v>1</v>
      </c>
      <c r="Q48" s="49" t="s">
        <v>2</v>
      </c>
      <c r="R48" s="49" t="s">
        <v>2</v>
      </c>
      <c r="S48" s="49" t="s">
        <v>2</v>
      </c>
      <c r="T48" s="49" t="s">
        <v>2</v>
      </c>
      <c r="U48" s="49" t="s">
        <v>2</v>
      </c>
      <c r="V48" s="49" t="s">
        <v>2</v>
      </c>
      <c r="W48" s="49" t="s">
        <v>2</v>
      </c>
      <c r="X48" s="49" t="s">
        <v>2</v>
      </c>
      <c r="Y48" s="49" t="s">
        <v>2</v>
      </c>
      <c r="Z48" s="49" t="s">
        <v>2</v>
      </c>
      <c r="AA48" s="49" t="s">
        <v>2</v>
      </c>
      <c r="AB48" s="49" t="s">
        <v>2</v>
      </c>
      <c r="AC48" s="49" t="s">
        <v>2</v>
      </c>
      <c r="AD48" s="49" t="s">
        <v>2</v>
      </c>
      <c r="AE48" s="49" t="s">
        <v>2</v>
      </c>
      <c r="AF48" s="49" t="s">
        <v>2</v>
      </c>
      <c r="AG48" s="49" t="s">
        <v>2</v>
      </c>
      <c r="AH48" s="49" t="s">
        <v>2</v>
      </c>
      <c r="AI48" s="49" t="s">
        <v>2</v>
      </c>
      <c r="AJ48" s="49" t="s">
        <v>2</v>
      </c>
      <c r="AK48" s="49" t="s">
        <v>2</v>
      </c>
      <c r="AL48" s="49" t="s">
        <v>2</v>
      </c>
      <c r="AM48" s="49" t="s">
        <v>2</v>
      </c>
      <c r="AN48" s="49" t="s">
        <v>2</v>
      </c>
      <c r="AO48" s="49" t="s">
        <v>2</v>
      </c>
      <c r="AP48" s="49" t="s">
        <v>2</v>
      </c>
      <c r="AQ48" s="49" t="s">
        <v>2</v>
      </c>
      <c r="AR48" s="49" t="s">
        <v>2</v>
      </c>
      <c r="AS48" s="49" t="s">
        <v>2</v>
      </c>
      <c r="AT48" s="49" t="s">
        <v>2</v>
      </c>
      <c r="AU48" s="49" t="s">
        <v>2</v>
      </c>
      <c r="AV48" s="49" t="s">
        <v>2</v>
      </c>
      <c r="AW48" s="49" t="s">
        <v>2</v>
      </c>
      <c r="AX48" s="49" t="s">
        <v>2</v>
      </c>
      <c r="AY48" s="49" t="s">
        <v>2</v>
      </c>
      <c r="AZ48" s="49" t="s">
        <v>2</v>
      </c>
      <c r="BA48" s="49" t="s">
        <v>2</v>
      </c>
      <c r="BB48" s="49" t="s">
        <v>2</v>
      </c>
      <c r="BC48" s="49" t="s">
        <v>2</v>
      </c>
      <c r="BD48" s="49" t="s">
        <v>2</v>
      </c>
      <c r="BE48" s="49" t="s">
        <v>2</v>
      </c>
      <c r="BF48" s="49" t="s">
        <v>2</v>
      </c>
      <c r="BG48" s="49" t="s">
        <v>2</v>
      </c>
      <c r="BH48" s="49" t="s">
        <v>2</v>
      </c>
      <c r="BI48" s="49" t="s">
        <v>2</v>
      </c>
      <c r="BJ48" s="49" t="s">
        <v>2</v>
      </c>
      <c r="BK48" s="49" t="s">
        <v>2</v>
      </c>
      <c r="BL48" s="49" t="s">
        <v>2</v>
      </c>
      <c r="BM48" s="49" t="s">
        <v>2</v>
      </c>
      <c r="BN48" s="49" t="s">
        <v>2</v>
      </c>
      <c r="BO48" s="49" t="s">
        <v>2</v>
      </c>
      <c r="BP48" s="49" t="s">
        <v>2</v>
      </c>
      <c r="BQ48" s="49" t="s">
        <v>2</v>
      </c>
      <c r="BR48" s="49" t="s">
        <v>2</v>
      </c>
      <c r="BS48" s="49" t="s">
        <v>2</v>
      </c>
      <c r="BT48" s="49" t="s">
        <v>2</v>
      </c>
      <c r="BU48" s="49" t="s">
        <v>2</v>
      </c>
    </row>
    <row r="49" spans="1:73" ht="14.45" customHeight="1" x14ac:dyDescent="0.2">
      <c r="A49" s="10" t="str" cm="1">
        <f t="array" ref="A49">IF(AND(Filter_Ver=הנחיות!O49, OR(INDEX(OP_Obligations,ROW(),MATCH(Filter_OP,OP_List))=Filter_M,INDEX(OP_Obligations,ROW(),MATCH(Filter_OP,OP_List))=Filter_O,INDEX(OP_Obligations,ROW(),MATCH(Filter_OP,OP_List))=Filter_N,INDEX(OP_Obligations,ROW(),MATCH(Filter_OP,OP_List))=Filter_I)),"√","X")</f>
        <v>√</v>
      </c>
      <c r="B49" s="53" t="str" cm="1">
        <f t="array" ref="B49">INDEX(OP_Obligations,ROW(),MATCH(Filter_OP,OP_List))</f>
        <v>M</v>
      </c>
      <c r="C49" s="47" t="s">
        <v>258</v>
      </c>
      <c r="D49" s="91" t="s">
        <v>477</v>
      </c>
      <c r="E49" s="92"/>
      <c r="F49" s="92"/>
      <c r="G49" s="92"/>
      <c r="H49" s="93"/>
      <c r="I49" s="15"/>
      <c r="J49" s="16"/>
      <c r="K49" s="16"/>
      <c r="L49" s="15"/>
      <c r="M49" s="15"/>
      <c r="O49" s="11" t="s">
        <v>279</v>
      </c>
      <c r="P49" s="67">
        <f t="shared" si="1"/>
        <v>1</v>
      </c>
      <c r="Q49" s="49" t="s">
        <v>2</v>
      </c>
      <c r="R49" s="49" t="s">
        <v>2</v>
      </c>
      <c r="S49" s="49" t="s">
        <v>2</v>
      </c>
      <c r="T49" s="49" t="s">
        <v>2</v>
      </c>
      <c r="U49" s="49" t="s">
        <v>2</v>
      </c>
      <c r="V49" s="49" t="s">
        <v>2</v>
      </c>
      <c r="W49" s="49" t="s">
        <v>2</v>
      </c>
      <c r="X49" s="49" t="s">
        <v>2</v>
      </c>
      <c r="Y49" s="49" t="s">
        <v>2</v>
      </c>
      <c r="Z49" s="49" t="s">
        <v>2</v>
      </c>
      <c r="AA49" s="49" t="s">
        <v>2</v>
      </c>
      <c r="AB49" s="49" t="s">
        <v>2</v>
      </c>
      <c r="AC49" s="49" t="s">
        <v>2</v>
      </c>
      <c r="AD49" s="49" t="s">
        <v>2</v>
      </c>
      <c r="AE49" s="49" t="s">
        <v>2</v>
      </c>
      <c r="AF49" s="49" t="s">
        <v>2</v>
      </c>
      <c r="AG49" s="49" t="s">
        <v>2</v>
      </c>
      <c r="AH49" s="49" t="s">
        <v>2</v>
      </c>
      <c r="AI49" s="49" t="s">
        <v>2</v>
      </c>
      <c r="AJ49" s="49" t="s">
        <v>2</v>
      </c>
      <c r="AK49" s="49" t="s">
        <v>2</v>
      </c>
      <c r="AL49" s="49" t="s">
        <v>2</v>
      </c>
      <c r="AM49" s="49" t="s">
        <v>2</v>
      </c>
      <c r="AN49" s="49" t="s">
        <v>2</v>
      </c>
      <c r="AO49" s="49" t="s">
        <v>2</v>
      </c>
      <c r="AP49" s="49" t="s">
        <v>2</v>
      </c>
      <c r="AQ49" s="49" t="s">
        <v>2</v>
      </c>
      <c r="AR49" s="49" t="s">
        <v>2</v>
      </c>
      <c r="AS49" s="49" t="s">
        <v>2</v>
      </c>
      <c r="AT49" s="49" t="s">
        <v>2</v>
      </c>
      <c r="AU49" s="49" t="s">
        <v>2</v>
      </c>
      <c r="AV49" s="49" t="s">
        <v>2</v>
      </c>
      <c r="AW49" s="49" t="s">
        <v>2</v>
      </c>
      <c r="AX49" s="49" t="s">
        <v>2</v>
      </c>
      <c r="AY49" s="49" t="s">
        <v>2</v>
      </c>
      <c r="AZ49" s="49" t="s">
        <v>2</v>
      </c>
      <c r="BA49" s="49" t="s">
        <v>2</v>
      </c>
      <c r="BB49" s="49" t="s">
        <v>2</v>
      </c>
      <c r="BC49" s="49" t="s">
        <v>2</v>
      </c>
      <c r="BD49" s="49" t="s">
        <v>2</v>
      </c>
      <c r="BE49" s="49" t="s">
        <v>2</v>
      </c>
      <c r="BF49" s="49" t="s">
        <v>2</v>
      </c>
      <c r="BG49" s="49" t="s">
        <v>2</v>
      </c>
      <c r="BH49" s="49" t="s">
        <v>2</v>
      </c>
      <c r="BI49" s="49" t="s">
        <v>2</v>
      </c>
      <c r="BJ49" s="49" t="s">
        <v>2</v>
      </c>
      <c r="BK49" s="49" t="s">
        <v>2</v>
      </c>
      <c r="BL49" s="49" t="s">
        <v>2</v>
      </c>
      <c r="BM49" s="49" t="s">
        <v>2</v>
      </c>
      <c r="BN49" s="49" t="s">
        <v>2</v>
      </c>
      <c r="BO49" s="49" t="s">
        <v>2</v>
      </c>
      <c r="BP49" s="49" t="s">
        <v>2</v>
      </c>
      <c r="BQ49" s="49" t="s">
        <v>2</v>
      </c>
      <c r="BR49" s="49" t="s">
        <v>2</v>
      </c>
      <c r="BS49" s="49" t="s">
        <v>2</v>
      </c>
      <c r="BT49" s="49" t="s">
        <v>2</v>
      </c>
      <c r="BU49" s="49" t="s">
        <v>2</v>
      </c>
    </row>
    <row r="50" spans="1:73" x14ac:dyDescent="0.2">
      <c r="A50" s="10" t="str" cm="1">
        <f t="array" ref="A50">IF(AND(Filter_Ver=הנחיות!O50, OR(INDEX(OP_Obligations,ROW(),MATCH(Filter_OP,OP_List))=Filter_M,INDEX(OP_Obligations,ROW(),MATCH(Filter_OP,OP_List))=Filter_O,INDEX(OP_Obligations,ROW(),MATCH(Filter_OP,OP_List))=Filter_N,INDEX(OP_Obligations,ROW(),MATCH(Filter_OP,OP_List))=Filter_I)),"√","X")</f>
        <v>√</v>
      </c>
      <c r="B50" s="53" t="str" cm="1">
        <f t="array" ref="B50">INDEX(OP_Obligations,ROW(),MATCH(Filter_OP,OP_List))</f>
        <v>M</v>
      </c>
      <c r="C50" s="47" t="s">
        <v>259</v>
      </c>
      <c r="D50" s="91" t="s">
        <v>411</v>
      </c>
      <c r="E50" s="92"/>
      <c r="F50" s="92"/>
      <c r="G50" s="92"/>
      <c r="H50" s="93"/>
      <c r="I50" s="15"/>
      <c r="J50" s="16"/>
      <c r="K50" s="16"/>
      <c r="L50" s="15"/>
      <c r="M50" s="15"/>
      <c r="O50" s="11" t="s">
        <v>279</v>
      </c>
      <c r="P50" s="67">
        <f t="shared" si="1"/>
        <v>1</v>
      </c>
      <c r="Q50" s="49" t="s">
        <v>2</v>
      </c>
      <c r="R50" s="49" t="s">
        <v>2</v>
      </c>
      <c r="S50" s="49" t="s">
        <v>2</v>
      </c>
      <c r="T50" s="49" t="s">
        <v>2</v>
      </c>
      <c r="U50" s="49" t="s">
        <v>2</v>
      </c>
      <c r="V50" s="49" t="s">
        <v>2</v>
      </c>
      <c r="W50" s="49" t="s">
        <v>2</v>
      </c>
      <c r="X50" s="49" t="s">
        <v>2</v>
      </c>
      <c r="Y50" s="49" t="s">
        <v>2</v>
      </c>
      <c r="Z50" s="49" t="s">
        <v>2</v>
      </c>
      <c r="AA50" s="49" t="s">
        <v>2</v>
      </c>
      <c r="AB50" s="49" t="s">
        <v>2</v>
      </c>
      <c r="AC50" s="49" t="s">
        <v>2</v>
      </c>
      <c r="AD50" s="49" t="s">
        <v>2</v>
      </c>
      <c r="AE50" s="49" t="s">
        <v>2</v>
      </c>
      <c r="AF50" s="49" t="s">
        <v>2</v>
      </c>
      <c r="AG50" s="49" t="s">
        <v>2</v>
      </c>
      <c r="AH50" s="49" t="s">
        <v>2</v>
      </c>
      <c r="AI50" s="49" t="s">
        <v>2</v>
      </c>
      <c r="AJ50" s="49" t="s">
        <v>2</v>
      </c>
      <c r="AK50" s="49" t="s">
        <v>2</v>
      </c>
      <c r="AL50" s="49" t="s">
        <v>2</v>
      </c>
      <c r="AM50" s="49" t="s">
        <v>2</v>
      </c>
      <c r="AN50" s="49" t="s">
        <v>2</v>
      </c>
      <c r="AO50" s="49" t="s">
        <v>2</v>
      </c>
      <c r="AP50" s="49" t="s">
        <v>2</v>
      </c>
      <c r="AQ50" s="49" t="s">
        <v>2</v>
      </c>
      <c r="AR50" s="49" t="s">
        <v>2</v>
      </c>
      <c r="AS50" s="49" t="s">
        <v>2</v>
      </c>
      <c r="AT50" s="49" t="s">
        <v>2</v>
      </c>
      <c r="AU50" s="49" t="s">
        <v>2</v>
      </c>
      <c r="AV50" s="49" t="s">
        <v>2</v>
      </c>
      <c r="AW50" s="49" t="s">
        <v>2</v>
      </c>
      <c r="AX50" s="49" t="s">
        <v>2</v>
      </c>
      <c r="AY50" s="49" t="s">
        <v>2</v>
      </c>
      <c r="AZ50" s="49" t="s">
        <v>2</v>
      </c>
      <c r="BA50" s="49" t="s">
        <v>2</v>
      </c>
      <c r="BB50" s="49" t="s">
        <v>2</v>
      </c>
      <c r="BC50" s="49" t="s">
        <v>2</v>
      </c>
      <c r="BD50" s="49" t="s">
        <v>2</v>
      </c>
      <c r="BE50" s="49" t="s">
        <v>2</v>
      </c>
      <c r="BF50" s="49" t="s">
        <v>2</v>
      </c>
      <c r="BG50" s="49" t="s">
        <v>2</v>
      </c>
      <c r="BH50" s="49" t="s">
        <v>2</v>
      </c>
      <c r="BI50" s="49" t="s">
        <v>2</v>
      </c>
      <c r="BJ50" s="49" t="s">
        <v>2</v>
      </c>
      <c r="BK50" s="49" t="s">
        <v>2</v>
      </c>
      <c r="BL50" s="49" t="s">
        <v>2</v>
      </c>
      <c r="BM50" s="49" t="s">
        <v>2</v>
      </c>
      <c r="BN50" s="49" t="s">
        <v>2</v>
      </c>
      <c r="BO50" s="49" t="s">
        <v>2</v>
      </c>
      <c r="BP50" s="49" t="s">
        <v>2</v>
      </c>
      <c r="BQ50" s="49" t="s">
        <v>2</v>
      </c>
      <c r="BR50" s="49" t="s">
        <v>2</v>
      </c>
      <c r="BS50" s="49" t="s">
        <v>2</v>
      </c>
      <c r="BT50" s="49" t="s">
        <v>2</v>
      </c>
      <c r="BU50" s="49" t="s">
        <v>2</v>
      </c>
    </row>
    <row r="51" spans="1:73" ht="86.45" customHeight="1" x14ac:dyDescent="0.2">
      <c r="A51" s="10" t="str" cm="1">
        <f t="array" ref="A51">IF(AND(Filter_Ver=הנחיות!O51, OR(INDEX(OP_Obligations,ROW(),MATCH(Filter_OP,OP_List))=Filter_M,INDEX(OP_Obligations,ROW(),MATCH(Filter_OP,OP_List))=Filter_O,INDEX(OP_Obligations,ROW(),MATCH(Filter_OP,OP_List))=Filter_N,INDEX(OP_Obligations,ROW(),MATCH(Filter_OP,OP_List))=Filter_I)),"√","X")</f>
        <v>√</v>
      </c>
      <c r="B51" s="53" t="str" cm="1">
        <f t="array" ref="B51">INDEX(OP_Obligations,ROW(),MATCH(Filter_OP,OP_List))</f>
        <v>M</v>
      </c>
      <c r="C51" s="47" t="s">
        <v>260</v>
      </c>
      <c r="D51" s="122" t="s">
        <v>466</v>
      </c>
      <c r="E51" s="123"/>
      <c r="F51" s="123"/>
      <c r="G51" s="123"/>
      <c r="H51" s="124"/>
      <c r="I51" s="15" t="s">
        <v>408</v>
      </c>
      <c r="J51" s="16"/>
      <c r="K51" s="16"/>
      <c r="L51" s="15"/>
      <c r="M51" s="15"/>
      <c r="O51" s="11" t="s">
        <v>279</v>
      </c>
      <c r="P51" s="67">
        <f t="shared" ref="P51:P93" si="2">_xlfn.NUMBERVALUE($O51)</f>
        <v>1</v>
      </c>
      <c r="Q51" s="49" t="s">
        <v>271</v>
      </c>
      <c r="R51" s="49" t="s">
        <v>271</v>
      </c>
      <c r="S51" s="49" t="s">
        <v>271</v>
      </c>
      <c r="T51" s="49" t="s">
        <v>271</v>
      </c>
      <c r="U51" s="49" t="s">
        <v>271</v>
      </c>
      <c r="V51" s="49" t="s">
        <v>271</v>
      </c>
      <c r="W51" s="49" t="s">
        <v>271</v>
      </c>
      <c r="X51" s="49" t="s">
        <v>271</v>
      </c>
      <c r="Y51" s="49" t="s">
        <v>271</v>
      </c>
      <c r="Z51" s="49" t="s">
        <v>271</v>
      </c>
      <c r="AA51" s="49" t="s">
        <v>271</v>
      </c>
      <c r="AB51" s="49" t="s">
        <v>271</v>
      </c>
      <c r="AC51" s="49" t="s">
        <v>271</v>
      </c>
      <c r="AD51" s="49" t="s">
        <v>271</v>
      </c>
      <c r="AE51" s="49" t="s">
        <v>271</v>
      </c>
      <c r="AF51" s="49" t="s">
        <v>271</v>
      </c>
      <c r="AG51" s="49" t="s">
        <v>271</v>
      </c>
      <c r="AH51" s="49" t="s">
        <v>271</v>
      </c>
      <c r="AI51" s="49" t="s">
        <v>271</v>
      </c>
      <c r="AJ51" s="49" t="s">
        <v>271</v>
      </c>
      <c r="AK51" s="49" t="s">
        <v>271</v>
      </c>
      <c r="AL51" s="49" t="s">
        <v>271</v>
      </c>
      <c r="AM51" s="49" t="s">
        <v>271</v>
      </c>
      <c r="AN51" s="49" t="s">
        <v>271</v>
      </c>
      <c r="AO51" s="49" t="s">
        <v>271</v>
      </c>
      <c r="AP51" s="49" t="s">
        <v>271</v>
      </c>
      <c r="AQ51" s="49" t="s">
        <v>271</v>
      </c>
      <c r="AR51" s="49" t="s">
        <v>271</v>
      </c>
      <c r="AS51" s="49" t="s">
        <v>271</v>
      </c>
      <c r="AT51" s="49" t="s">
        <v>271</v>
      </c>
      <c r="AU51" s="49" t="s">
        <v>271</v>
      </c>
      <c r="AV51" s="49" t="s">
        <v>271</v>
      </c>
      <c r="AW51" s="49" t="s">
        <v>271</v>
      </c>
      <c r="AX51" s="49" t="s">
        <v>271</v>
      </c>
      <c r="AY51" s="49" t="s">
        <v>271</v>
      </c>
      <c r="AZ51" s="49" t="s">
        <v>271</v>
      </c>
      <c r="BA51" s="49" t="s">
        <v>271</v>
      </c>
      <c r="BB51" s="49" t="s">
        <v>271</v>
      </c>
      <c r="BC51" s="49" t="s">
        <v>271</v>
      </c>
      <c r="BD51" s="49" t="s">
        <v>271</v>
      </c>
      <c r="BE51" s="49" t="s">
        <v>271</v>
      </c>
      <c r="BF51" s="49" t="s">
        <v>271</v>
      </c>
      <c r="BG51" s="49" t="s">
        <v>271</v>
      </c>
      <c r="BH51" s="49" t="s">
        <v>271</v>
      </c>
      <c r="BI51" s="49" t="s">
        <v>271</v>
      </c>
      <c r="BJ51" s="49" t="s">
        <v>271</v>
      </c>
      <c r="BK51" s="49" t="s">
        <v>271</v>
      </c>
      <c r="BL51" s="49" t="s">
        <v>2</v>
      </c>
      <c r="BM51" s="49" t="s">
        <v>2</v>
      </c>
      <c r="BN51" s="49" t="s">
        <v>2</v>
      </c>
      <c r="BO51" s="49" t="s">
        <v>2</v>
      </c>
      <c r="BP51" s="49" t="s">
        <v>2</v>
      </c>
      <c r="BQ51" s="49" t="s">
        <v>271</v>
      </c>
      <c r="BR51" s="49" t="s">
        <v>271</v>
      </c>
      <c r="BS51" s="49" t="s">
        <v>271</v>
      </c>
      <c r="BT51" s="49" t="s">
        <v>271</v>
      </c>
      <c r="BU51" s="49" t="s">
        <v>2</v>
      </c>
    </row>
    <row r="52" spans="1:73" ht="28.7" customHeight="1" x14ac:dyDescent="0.2">
      <c r="A52" s="10" t="str" cm="1">
        <f t="array" ref="A52">IF(AND(Filter_Ver=הנחיות!O52, OR(INDEX(OP_Obligations,ROW(),MATCH(Filter_OP,OP_List))=Filter_M,INDEX(OP_Obligations,ROW(),MATCH(Filter_OP,OP_List))=Filter_O,INDEX(OP_Obligations,ROW(),MATCH(Filter_OP,OP_List))=Filter_N,INDEX(OP_Obligations,ROW(),MATCH(Filter_OP,OP_List))=Filter_I)),"√","X")</f>
        <v>√</v>
      </c>
      <c r="B52" s="53" t="str" cm="1">
        <f t="array" ref="B52">INDEX(OP_Obligations,ROW(),MATCH(Filter_OP,OP_List))</f>
        <v>M</v>
      </c>
      <c r="C52" s="47" t="s">
        <v>261</v>
      </c>
      <c r="D52" s="122" t="s">
        <v>467</v>
      </c>
      <c r="E52" s="123"/>
      <c r="F52" s="123"/>
      <c r="G52" s="123"/>
      <c r="H52" s="124"/>
      <c r="I52" s="15" t="s">
        <v>201</v>
      </c>
      <c r="J52" s="16"/>
      <c r="K52" s="16"/>
      <c r="L52" s="15"/>
      <c r="M52" s="15"/>
      <c r="O52" s="11" t="s">
        <v>279</v>
      </c>
      <c r="P52" s="67">
        <f t="shared" si="2"/>
        <v>1</v>
      </c>
      <c r="Q52" s="49" t="s">
        <v>271</v>
      </c>
      <c r="R52" s="49" t="s">
        <v>271</v>
      </c>
      <c r="S52" s="49" t="s">
        <v>271</v>
      </c>
      <c r="T52" s="49" t="s">
        <v>271</v>
      </c>
      <c r="U52" s="49" t="s">
        <v>271</v>
      </c>
      <c r="V52" s="49" t="s">
        <v>271</v>
      </c>
      <c r="W52" s="49" t="s">
        <v>271</v>
      </c>
      <c r="X52" s="49" t="s">
        <v>271</v>
      </c>
      <c r="Y52" s="49" t="s">
        <v>271</v>
      </c>
      <c r="Z52" s="49" t="s">
        <v>271</v>
      </c>
      <c r="AA52" s="49" t="s">
        <v>271</v>
      </c>
      <c r="AB52" s="49" t="s">
        <v>271</v>
      </c>
      <c r="AC52" s="49" t="s">
        <v>271</v>
      </c>
      <c r="AD52" s="49" t="s">
        <v>271</v>
      </c>
      <c r="AE52" s="49" t="s">
        <v>271</v>
      </c>
      <c r="AF52" s="49" t="s">
        <v>271</v>
      </c>
      <c r="AG52" s="49" t="s">
        <v>271</v>
      </c>
      <c r="AH52" s="49" t="s">
        <v>271</v>
      </c>
      <c r="AI52" s="49" t="s">
        <v>271</v>
      </c>
      <c r="AJ52" s="49" t="s">
        <v>271</v>
      </c>
      <c r="AK52" s="49" t="s">
        <v>271</v>
      </c>
      <c r="AL52" s="49" t="s">
        <v>271</v>
      </c>
      <c r="AM52" s="49" t="s">
        <v>271</v>
      </c>
      <c r="AN52" s="49" t="s">
        <v>271</v>
      </c>
      <c r="AO52" s="49" t="s">
        <v>271</v>
      </c>
      <c r="AP52" s="49" t="s">
        <v>271</v>
      </c>
      <c r="AQ52" s="49" t="s">
        <v>271</v>
      </c>
      <c r="AR52" s="49" t="s">
        <v>271</v>
      </c>
      <c r="AS52" s="49" t="s">
        <v>271</v>
      </c>
      <c r="AT52" s="49" t="s">
        <v>271</v>
      </c>
      <c r="AU52" s="49" t="s">
        <v>271</v>
      </c>
      <c r="AV52" s="49" t="s">
        <v>271</v>
      </c>
      <c r="AW52" s="49" t="s">
        <v>271</v>
      </c>
      <c r="AX52" s="49" t="s">
        <v>271</v>
      </c>
      <c r="AY52" s="49" t="s">
        <v>271</v>
      </c>
      <c r="AZ52" s="49" t="s">
        <v>271</v>
      </c>
      <c r="BA52" s="49" t="s">
        <v>271</v>
      </c>
      <c r="BB52" s="49" t="s">
        <v>271</v>
      </c>
      <c r="BC52" s="49" t="s">
        <v>271</v>
      </c>
      <c r="BD52" s="49" t="s">
        <v>271</v>
      </c>
      <c r="BE52" s="49" t="s">
        <v>271</v>
      </c>
      <c r="BF52" s="49" t="s">
        <v>271</v>
      </c>
      <c r="BG52" s="49" t="s">
        <v>271</v>
      </c>
      <c r="BH52" s="49" t="s">
        <v>271</v>
      </c>
      <c r="BI52" s="49" t="s">
        <v>271</v>
      </c>
      <c r="BJ52" s="49" t="s">
        <v>271</v>
      </c>
      <c r="BK52" s="49" t="s">
        <v>271</v>
      </c>
      <c r="BL52" s="49" t="s">
        <v>2</v>
      </c>
      <c r="BM52" s="49" t="s">
        <v>2</v>
      </c>
      <c r="BN52" s="49" t="s">
        <v>2</v>
      </c>
      <c r="BO52" s="49" t="s">
        <v>2</v>
      </c>
      <c r="BP52" s="49" t="s">
        <v>2</v>
      </c>
      <c r="BQ52" s="49" t="s">
        <v>271</v>
      </c>
      <c r="BR52" s="49" t="s">
        <v>271</v>
      </c>
      <c r="BS52" s="49" t="s">
        <v>271</v>
      </c>
      <c r="BT52" s="49" t="s">
        <v>271</v>
      </c>
      <c r="BU52" s="49" t="s">
        <v>2</v>
      </c>
    </row>
    <row r="53" spans="1:73" ht="256.5" x14ac:dyDescent="0.2">
      <c r="A53" s="10" t="str" cm="1">
        <f t="array" ref="A53">IF(AND(Filter_Ver=הנחיות!O53, OR(INDEX(OP_Obligations,ROW(),MATCH(Filter_OP,OP_List))=Filter_M,INDEX(OP_Obligations,ROW(),MATCH(Filter_OP,OP_List))=Filter_O,INDEX(OP_Obligations,ROW(),MATCH(Filter_OP,OP_List))=Filter_N,INDEX(OP_Obligations,ROW(),MATCH(Filter_OP,OP_List))=Filter_I)),"√","X")</f>
        <v>√</v>
      </c>
      <c r="B53" s="53" t="str" cm="1">
        <f t="array" ref="B53">INDEX(OP_Obligations,ROW(),MATCH(Filter_OP,OP_List))</f>
        <v>M</v>
      </c>
      <c r="C53" s="47" t="s">
        <v>262</v>
      </c>
      <c r="D53" s="122" t="s">
        <v>473</v>
      </c>
      <c r="E53" s="123"/>
      <c r="F53" s="123"/>
      <c r="G53" s="123"/>
      <c r="H53" s="124"/>
      <c r="I53" s="15" t="s">
        <v>472</v>
      </c>
      <c r="J53" s="16"/>
      <c r="K53" s="16"/>
      <c r="L53" s="15"/>
      <c r="M53" s="15"/>
      <c r="O53" s="11" t="s">
        <v>279</v>
      </c>
      <c r="P53" s="67">
        <f t="shared" si="2"/>
        <v>1</v>
      </c>
      <c r="Q53" s="49" t="s">
        <v>271</v>
      </c>
      <c r="R53" s="49" t="s">
        <v>271</v>
      </c>
      <c r="S53" s="49" t="s">
        <v>271</v>
      </c>
      <c r="T53" s="49" t="s">
        <v>271</v>
      </c>
      <c r="U53" s="49" t="s">
        <v>271</v>
      </c>
      <c r="V53" s="49" t="s">
        <v>271</v>
      </c>
      <c r="W53" s="49" t="s">
        <v>271</v>
      </c>
      <c r="X53" s="49" t="s">
        <v>271</v>
      </c>
      <c r="Y53" s="49" t="s">
        <v>271</v>
      </c>
      <c r="Z53" s="49" t="s">
        <v>271</v>
      </c>
      <c r="AA53" s="49" t="s">
        <v>271</v>
      </c>
      <c r="AB53" s="49" t="s">
        <v>271</v>
      </c>
      <c r="AC53" s="49" t="s">
        <v>271</v>
      </c>
      <c r="AD53" s="49" t="s">
        <v>271</v>
      </c>
      <c r="AE53" s="49" t="s">
        <v>271</v>
      </c>
      <c r="AF53" s="49" t="s">
        <v>271</v>
      </c>
      <c r="AG53" s="49" t="s">
        <v>271</v>
      </c>
      <c r="AH53" s="49" t="s">
        <v>271</v>
      </c>
      <c r="AI53" s="49" t="s">
        <v>271</v>
      </c>
      <c r="AJ53" s="49" t="s">
        <v>271</v>
      </c>
      <c r="AK53" s="49" t="s">
        <v>271</v>
      </c>
      <c r="AL53" s="49" t="s">
        <v>271</v>
      </c>
      <c r="AM53" s="49" t="s">
        <v>271</v>
      </c>
      <c r="AN53" s="49" t="s">
        <v>271</v>
      </c>
      <c r="AO53" s="49" t="s">
        <v>271</v>
      </c>
      <c r="AP53" s="49" t="s">
        <v>271</v>
      </c>
      <c r="AQ53" s="49" t="s">
        <v>271</v>
      </c>
      <c r="AR53" s="49" t="s">
        <v>271</v>
      </c>
      <c r="AS53" s="49" t="s">
        <v>271</v>
      </c>
      <c r="AT53" s="49" t="s">
        <v>271</v>
      </c>
      <c r="AU53" s="49" t="s">
        <v>271</v>
      </c>
      <c r="AV53" s="49" t="s">
        <v>271</v>
      </c>
      <c r="AW53" s="49" t="s">
        <v>271</v>
      </c>
      <c r="AX53" s="49" t="s">
        <v>271</v>
      </c>
      <c r="AY53" s="49" t="s">
        <v>271</v>
      </c>
      <c r="AZ53" s="49" t="s">
        <v>271</v>
      </c>
      <c r="BA53" s="49" t="s">
        <v>271</v>
      </c>
      <c r="BB53" s="49" t="s">
        <v>271</v>
      </c>
      <c r="BC53" s="49" t="s">
        <v>271</v>
      </c>
      <c r="BD53" s="49" t="s">
        <v>271</v>
      </c>
      <c r="BE53" s="49" t="s">
        <v>271</v>
      </c>
      <c r="BF53" s="49" t="s">
        <v>271</v>
      </c>
      <c r="BG53" s="49" t="s">
        <v>271</v>
      </c>
      <c r="BH53" s="49" t="s">
        <v>271</v>
      </c>
      <c r="BI53" s="49" t="s">
        <v>271</v>
      </c>
      <c r="BJ53" s="49" t="s">
        <v>271</v>
      </c>
      <c r="BK53" s="49" t="s">
        <v>271</v>
      </c>
      <c r="BL53" s="49" t="s">
        <v>2</v>
      </c>
      <c r="BM53" s="49" t="s">
        <v>2</v>
      </c>
      <c r="BN53" s="49" t="s">
        <v>2</v>
      </c>
      <c r="BO53" s="49" t="s">
        <v>2</v>
      </c>
      <c r="BP53" s="49" t="s">
        <v>2</v>
      </c>
      <c r="BQ53" s="49" t="s">
        <v>271</v>
      </c>
      <c r="BR53" s="49" t="s">
        <v>271</v>
      </c>
      <c r="BS53" s="49" t="s">
        <v>271</v>
      </c>
      <c r="BT53" s="49" t="s">
        <v>271</v>
      </c>
      <c r="BU53" s="49" t="s">
        <v>2</v>
      </c>
    </row>
    <row r="54" spans="1:73" ht="42.75" x14ac:dyDescent="0.2">
      <c r="A54" s="10" t="str" cm="1">
        <f t="array" ref="A54">IF(AND(Filter_Ver=הנחיות!O54, OR(INDEX(OP_Obligations,ROW(),MATCH(Filter_OP,OP_List))=Filter_M,INDEX(OP_Obligations,ROW(),MATCH(Filter_OP,OP_List))=Filter_O,INDEX(OP_Obligations,ROW(),MATCH(Filter_OP,OP_List))=Filter_N,INDEX(OP_Obligations,ROW(),MATCH(Filter_OP,OP_List))=Filter_I)),"√","X")</f>
        <v>√</v>
      </c>
      <c r="B54" s="53" t="str" cm="1">
        <f t="array" ref="B54">INDEX(OP_Obligations,ROW(),MATCH(Filter_OP,OP_List))</f>
        <v>M</v>
      </c>
      <c r="C54" s="47" t="s">
        <v>326</v>
      </c>
      <c r="D54" s="94" t="s">
        <v>419</v>
      </c>
      <c r="E54" s="95"/>
      <c r="F54" s="95"/>
      <c r="G54" s="95"/>
      <c r="H54" s="96"/>
      <c r="I54" s="15" t="s">
        <v>200</v>
      </c>
      <c r="J54" s="16"/>
      <c r="K54" s="16"/>
      <c r="L54" s="15"/>
      <c r="M54" s="15"/>
      <c r="O54" s="11" t="s">
        <v>279</v>
      </c>
      <c r="P54" s="67">
        <f t="shared" si="2"/>
        <v>1</v>
      </c>
      <c r="Q54" s="49" t="s">
        <v>271</v>
      </c>
      <c r="R54" s="49" t="s">
        <v>271</v>
      </c>
      <c r="S54" s="49" t="s">
        <v>271</v>
      </c>
      <c r="T54" s="49" t="s">
        <v>271</v>
      </c>
      <c r="U54" s="49" t="s">
        <v>271</v>
      </c>
      <c r="V54" s="49" t="s">
        <v>271</v>
      </c>
      <c r="W54" s="49" t="s">
        <v>271</v>
      </c>
      <c r="X54" s="49" t="s">
        <v>271</v>
      </c>
      <c r="Y54" s="49" t="s">
        <v>271</v>
      </c>
      <c r="Z54" s="49" t="s">
        <v>271</v>
      </c>
      <c r="AA54" s="49" t="s">
        <v>271</v>
      </c>
      <c r="AB54" s="49" t="s">
        <v>271</v>
      </c>
      <c r="AC54" s="49" t="s">
        <v>271</v>
      </c>
      <c r="AD54" s="49" t="s">
        <v>271</v>
      </c>
      <c r="AE54" s="49" t="s">
        <v>271</v>
      </c>
      <c r="AF54" s="49" t="s">
        <v>271</v>
      </c>
      <c r="AG54" s="49" t="s">
        <v>271</v>
      </c>
      <c r="AH54" s="49" t="s">
        <v>271</v>
      </c>
      <c r="AI54" s="49" t="s">
        <v>271</v>
      </c>
      <c r="AJ54" s="49" t="s">
        <v>271</v>
      </c>
      <c r="AK54" s="49" t="s">
        <v>271</v>
      </c>
      <c r="AL54" s="49" t="s">
        <v>271</v>
      </c>
      <c r="AM54" s="49" t="s">
        <v>271</v>
      </c>
      <c r="AN54" s="49" t="s">
        <v>271</v>
      </c>
      <c r="AO54" s="49" t="s">
        <v>271</v>
      </c>
      <c r="AP54" s="49" t="s">
        <v>271</v>
      </c>
      <c r="AQ54" s="49" t="s">
        <v>271</v>
      </c>
      <c r="AR54" s="49" t="s">
        <v>271</v>
      </c>
      <c r="AS54" s="49" t="s">
        <v>271</v>
      </c>
      <c r="AT54" s="49" t="s">
        <v>271</v>
      </c>
      <c r="AU54" s="49" t="s">
        <v>271</v>
      </c>
      <c r="AV54" s="49" t="s">
        <v>271</v>
      </c>
      <c r="AW54" s="49" t="s">
        <v>271</v>
      </c>
      <c r="AX54" s="49" t="s">
        <v>271</v>
      </c>
      <c r="AY54" s="49" t="s">
        <v>271</v>
      </c>
      <c r="AZ54" s="49" t="s">
        <v>271</v>
      </c>
      <c r="BA54" s="49" t="s">
        <v>271</v>
      </c>
      <c r="BB54" s="49" t="s">
        <v>271</v>
      </c>
      <c r="BC54" s="49" t="s">
        <v>271</v>
      </c>
      <c r="BD54" s="49" t="s">
        <v>271</v>
      </c>
      <c r="BE54" s="49" t="s">
        <v>271</v>
      </c>
      <c r="BF54" s="49" t="s">
        <v>271</v>
      </c>
      <c r="BG54" s="49" t="s">
        <v>271</v>
      </c>
      <c r="BH54" s="49" t="s">
        <v>271</v>
      </c>
      <c r="BI54" s="49" t="s">
        <v>271</v>
      </c>
      <c r="BJ54" s="49" t="s">
        <v>271</v>
      </c>
      <c r="BK54" s="49" t="s">
        <v>271</v>
      </c>
      <c r="BL54" s="49" t="s">
        <v>2</v>
      </c>
      <c r="BM54" s="49" t="s">
        <v>2</v>
      </c>
      <c r="BN54" s="49" t="s">
        <v>2</v>
      </c>
      <c r="BO54" s="49" t="s">
        <v>2</v>
      </c>
      <c r="BP54" s="49" t="s">
        <v>2</v>
      </c>
      <c r="BQ54" s="49" t="s">
        <v>271</v>
      </c>
      <c r="BR54" s="49" t="s">
        <v>271</v>
      </c>
      <c r="BS54" s="49" t="s">
        <v>271</v>
      </c>
      <c r="BT54" s="49" t="s">
        <v>271</v>
      </c>
      <c r="BU54" s="49" t="s">
        <v>2</v>
      </c>
    </row>
    <row r="55" spans="1:73" ht="15" x14ac:dyDescent="0.2">
      <c r="A55" s="10" t="str" cm="1">
        <f t="array" ref="A55">IF(AND(Filter_Ver=הנחיות!O55, OR(INDEX(OP_Obligations,ROW(),MATCH(Filter_OP,OP_List))=Filter_M,INDEX(OP_Obligations,ROW(),MATCH(Filter_OP,OP_List))=Filter_O,INDEX(OP_Obligations,ROW(),MATCH(Filter_OP,OP_List))=Filter_N,INDEX(OP_Obligations,ROW(),MATCH(Filter_OP,OP_List))=Filter_I)),"√","X")</f>
        <v>√</v>
      </c>
      <c r="B55" s="53" t="str" cm="1">
        <f t="array" ref="B55">INDEX(OP_Obligations,ROW(),MATCH(Filter_OP,OP_List))</f>
        <v>M</v>
      </c>
      <c r="C55" s="47" t="s">
        <v>353</v>
      </c>
      <c r="D55" s="94" t="s">
        <v>479</v>
      </c>
      <c r="E55" s="95"/>
      <c r="F55" s="95"/>
      <c r="G55" s="95"/>
      <c r="H55" s="96"/>
      <c r="I55" s="15"/>
      <c r="J55" s="16"/>
      <c r="K55" s="16"/>
      <c r="L55" s="15"/>
      <c r="M55" s="15"/>
      <c r="O55" s="11" t="s">
        <v>279</v>
      </c>
      <c r="P55" s="67">
        <f t="shared" si="2"/>
        <v>1</v>
      </c>
      <c r="Q55" s="49" t="s">
        <v>271</v>
      </c>
      <c r="R55" s="49" t="s">
        <v>271</v>
      </c>
      <c r="S55" s="49" t="s">
        <v>271</v>
      </c>
      <c r="T55" s="49" t="s">
        <v>271</v>
      </c>
      <c r="U55" s="49" t="s">
        <v>271</v>
      </c>
      <c r="V55" s="49" t="s">
        <v>271</v>
      </c>
      <c r="W55" s="49" t="s">
        <v>271</v>
      </c>
      <c r="X55" s="49" t="s">
        <v>271</v>
      </c>
      <c r="Y55" s="49" t="s">
        <v>271</v>
      </c>
      <c r="Z55" s="49" t="s">
        <v>271</v>
      </c>
      <c r="AA55" s="49" t="s">
        <v>271</v>
      </c>
      <c r="AB55" s="49" t="s">
        <v>271</v>
      </c>
      <c r="AC55" s="49" t="s">
        <v>271</v>
      </c>
      <c r="AD55" s="49" t="s">
        <v>271</v>
      </c>
      <c r="AE55" s="49" t="s">
        <v>271</v>
      </c>
      <c r="AF55" s="49" t="s">
        <v>271</v>
      </c>
      <c r="AG55" s="49" t="s">
        <v>271</v>
      </c>
      <c r="AH55" s="49" t="s">
        <v>271</v>
      </c>
      <c r="AI55" s="49" t="s">
        <v>271</v>
      </c>
      <c r="AJ55" s="49" t="s">
        <v>271</v>
      </c>
      <c r="AK55" s="49" t="s">
        <v>271</v>
      </c>
      <c r="AL55" s="49" t="s">
        <v>271</v>
      </c>
      <c r="AM55" s="49" t="s">
        <v>271</v>
      </c>
      <c r="AN55" s="49" t="s">
        <v>271</v>
      </c>
      <c r="AO55" s="49" t="s">
        <v>271</v>
      </c>
      <c r="AP55" s="49" t="s">
        <v>271</v>
      </c>
      <c r="AQ55" s="49" t="s">
        <v>271</v>
      </c>
      <c r="AR55" s="49" t="s">
        <v>271</v>
      </c>
      <c r="AS55" s="49" t="s">
        <v>271</v>
      </c>
      <c r="AT55" s="49" t="s">
        <v>271</v>
      </c>
      <c r="AU55" s="49" t="s">
        <v>271</v>
      </c>
      <c r="AV55" s="49" t="s">
        <v>271</v>
      </c>
      <c r="AW55" s="49" t="s">
        <v>271</v>
      </c>
      <c r="AX55" s="49" t="s">
        <v>271</v>
      </c>
      <c r="AY55" s="49" t="s">
        <v>271</v>
      </c>
      <c r="AZ55" s="49" t="s">
        <v>271</v>
      </c>
      <c r="BA55" s="49" t="s">
        <v>271</v>
      </c>
      <c r="BB55" s="49" t="s">
        <v>271</v>
      </c>
      <c r="BC55" s="49" t="s">
        <v>271</v>
      </c>
      <c r="BD55" s="49" t="s">
        <v>271</v>
      </c>
      <c r="BE55" s="49" t="s">
        <v>271</v>
      </c>
      <c r="BF55" s="49" t="s">
        <v>271</v>
      </c>
      <c r="BG55" s="49" t="s">
        <v>271</v>
      </c>
      <c r="BH55" s="49" t="s">
        <v>271</v>
      </c>
      <c r="BI55" s="49" t="s">
        <v>271</v>
      </c>
      <c r="BJ55" s="49" t="s">
        <v>271</v>
      </c>
      <c r="BK55" s="49" t="s">
        <v>271</v>
      </c>
      <c r="BL55" s="49" t="s">
        <v>2</v>
      </c>
      <c r="BM55" s="49" t="s">
        <v>2</v>
      </c>
      <c r="BN55" s="49" t="s">
        <v>2</v>
      </c>
      <c r="BO55" s="49" t="s">
        <v>2</v>
      </c>
      <c r="BP55" s="49" t="s">
        <v>2</v>
      </c>
      <c r="BQ55" s="49" t="s">
        <v>271</v>
      </c>
      <c r="BR55" s="49" t="s">
        <v>271</v>
      </c>
      <c r="BS55" s="49" t="s">
        <v>271</v>
      </c>
      <c r="BT55" s="49" t="s">
        <v>271</v>
      </c>
      <c r="BU55" s="49" t="s">
        <v>2</v>
      </c>
    </row>
    <row r="56" spans="1:73" ht="15" x14ac:dyDescent="0.2">
      <c r="A56" s="10" t="str" cm="1">
        <f t="array" ref="A56">IF(AND(Filter_Ver=הנחיות!O56, OR(INDEX(OP_Obligations,ROW(),MATCH(Filter_OP,OP_List))=Filter_M,INDEX(OP_Obligations,ROW(),MATCH(Filter_OP,OP_List))=Filter_O,INDEX(OP_Obligations,ROW(),MATCH(Filter_OP,OP_List))=Filter_N,INDEX(OP_Obligations,ROW(),MATCH(Filter_OP,OP_List))=Filter_I)),"√","X")</f>
        <v>√</v>
      </c>
      <c r="B56" s="53" t="str" cm="1">
        <f t="array" ref="B56">INDEX(OP_Obligations,ROW(),MATCH(Filter_OP,OP_List))</f>
        <v>M</v>
      </c>
      <c r="C56" s="47" t="s">
        <v>406</v>
      </c>
      <c r="D56" s="94" t="s">
        <v>480</v>
      </c>
      <c r="E56" s="95"/>
      <c r="F56" s="95"/>
      <c r="G56" s="95"/>
      <c r="H56" s="96"/>
      <c r="I56" s="15"/>
      <c r="J56" s="16"/>
      <c r="K56" s="16"/>
      <c r="L56" s="15"/>
      <c r="M56" s="15"/>
      <c r="O56" s="11" t="s">
        <v>279</v>
      </c>
      <c r="P56" s="67">
        <f t="shared" si="2"/>
        <v>1</v>
      </c>
      <c r="Q56" s="49" t="s">
        <v>271</v>
      </c>
      <c r="R56" s="49" t="s">
        <v>271</v>
      </c>
      <c r="S56" s="49" t="s">
        <v>271</v>
      </c>
      <c r="T56" s="49" t="s">
        <v>271</v>
      </c>
      <c r="U56" s="49" t="s">
        <v>271</v>
      </c>
      <c r="V56" s="49" t="s">
        <v>271</v>
      </c>
      <c r="W56" s="49" t="s">
        <v>271</v>
      </c>
      <c r="X56" s="49" t="s">
        <v>271</v>
      </c>
      <c r="Y56" s="49" t="s">
        <v>271</v>
      </c>
      <c r="Z56" s="49" t="s">
        <v>271</v>
      </c>
      <c r="AA56" s="49" t="s">
        <v>271</v>
      </c>
      <c r="AB56" s="49" t="s">
        <v>271</v>
      </c>
      <c r="AC56" s="49" t="s">
        <v>271</v>
      </c>
      <c r="AD56" s="49" t="s">
        <v>271</v>
      </c>
      <c r="AE56" s="49" t="s">
        <v>271</v>
      </c>
      <c r="AF56" s="49" t="s">
        <v>271</v>
      </c>
      <c r="AG56" s="49" t="s">
        <v>271</v>
      </c>
      <c r="AH56" s="49" t="s">
        <v>271</v>
      </c>
      <c r="AI56" s="49" t="s">
        <v>271</v>
      </c>
      <c r="AJ56" s="49" t="s">
        <v>271</v>
      </c>
      <c r="AK56" s="49" t="s">
        <v>271</v>
      </c>
      <c r="AL56" s="49" t="s">
        <v>271</v>
      </c>
      <c r="AM56" s="49" t="s">
        <v>271</v>
      </c>
      <c r="AN56" s="49" t="s">
        <v>271</v>
      </c>
      <c r="AO56" s="49" t="s">
        <v>271</v>
      </c>
      <c r="AP56" s="49" t="s">
        <v>271</v>
      </c>
      <c r="AQ56" s="49" t="s">
        <v>271</v>
      </c>
      <c r="AR56" s="49" t="s">
        <v>271</v>
      </c>
      <c r="AS56" s="49" t="s">
        <v>271</v>
      </c>
      <c r="AT56" s="49" t="s">
        <v>271</v>
      </c>
      <c r="AU56" s="49" t="s">
        <v>271</v>
      </c>
      <c r="AV56" s="49" t="s">
        <v>271</v>
      </c>
      <c r="AW56" s="49" t="s">
        <v>271</v>
      </c>
      <c r="AX56" s="49" t="s">
        <v>271</v>
      </c>
      <c r="AY56" s="49" t="s">
        <v>271</v>
      </c>
      <c r="AZ56" s="49" t="s">
        <v>271</v>
      </c>
      <c r="BA56" s="49" t="s">
        <v>271</v>
      </c>
      <c r="BB56" s="49" t="s">
        <v>271</v>
      </c>
      <c r="BC56" s="49" t="s">
        <v>271</v>
      </c>
      <c r="BD56" s="49" t="s">
        <v>271</v>
      </c>
      <c r="BE56" s="49" t="s">
        <v>271</v>
      </c>
      <c r="BF56" s="49" t="s">
        <v>271</v>
      </c>
      <c r="BG56" s="49" t="s">
        <v>271</v>
      </c>
      <c r="BH56" s="49" t="s">
        <v>271</v>
      </c>
      <c r="BI56" s="49" t="s">
        <v>271</v>
      </c>
      <c r="BJ56" s="49" t="s">
        <v>271</v>
      </c>
      <c r="BK56" s="49" t="s">
        <v>271</v>
      </c>
      <c r="BL56" s="49" t="s">
        <v>2</v>
      </c>
      <c r="BM56" s="49" t="s">
        <v>2</v>
      </c>
      <c r="BN56" s="49" t="s">
        <v>2</v>
      </c>
      <c r="BO56" s="49" t="s">
        <v>2</v>
      </c>
      <c r="BP56" s="49" t="s">
        <v>2</v>
      </c>
      <c r="BQ56" s="49" t="s">
        <v>271</v>
      </c>
      <c r="BR56" s="49" t="s">
        <v>271</v>
      </c>
      <c r="BS56" s="49" t="s">
        <v>271</v>
      </c>
      <c r="BT56" s="49" t="s">
        <v>271</v>
      </c>
      <c r="BU56" s="49" t="s">
        <v>2</v>
      </c>
    </row>
    <row r="57" spans="1:73" ht="114" x14ac:dyDescent="0.2">
      <c r="A57" s="10" t="str" cm="1">
        <f t="array" ref="A57">IF(AND(Filter_Ver=הנחיות!O57, OR(INDEX(OP_Obligations,ROW(),MATCH(Filter_OP,OP_List))=Filter_M,INDEX(OP_Obligations,ROW(),MATCH(Filter_OP,OP_List))=Filter_O,INDEX(OP_Obligations,ROW(),MATCH(Filter_OP,OP_List))=Filter_N,INDEX(OP_Obligations,ROW(),MATCH(Filter_OP,OP_List))=Filter_I)),"√","X")</f>
        <v>√</v>
      </c>
      <c r="B57" s="53" t="str" cm="1">
        <f t="array" ref="B57">INDEX(OP_Obligations,ROW(),MATCH(Filter_OP,OP_List))</f>
        <v>M</v>
      </c>
      <c r="C57" s="47" t="s">
        <v>409</v>
      </c>
      <c r="D57" s="77" t="s">
        <v>415</v>
      </c>
      <c r="E57" s="71" t="s">
        <v>325</v>
      </c>
      <c r="F57" s="71" t="s">
        <v>323</v>
      </c>
      <c r="G57" s="72" t="s">
        <v>324</v>
      </c>
      <c r="H57" s="73"/>
      <c r="I57" s="19"/>
      <c r="J57" s="16"/>
      <c r="K57" s="16"/>
      <c r="L57" s="15"/>
      <c r="M57" s="15"/>
      <c r="O57" s="11" t="s">
        <v>279</v>
      </c>
      <c r="P57" s="67">
        <f t="shared" si="2"/>
        <v>1</v>
      </c>
      <c r="Q57" s="49" t="s">
        <v>271</v>
      </c>
      <c r="R57" s="49" t="s">
        <v>271</v>
      </c>
      <c r="S57" s="49" t="s">
        <v>271</v>
      </c>
      <c r="T57" s="49" t="s">
        <v>271</v>
      </c>
      <c r="U57" s="49" t="s">
        <v>271</v>
      </c>
      <c r="V57" s="49" t="s">
        <v>271</v>
      </c>
      <c r="W57" s="49" t="s">
        <v>271</v>
      </c>
      <c r="X57" s="49" t="s">
        <v>271</v>
      </c>
      <c r="Y57" s="49" t="s">
        <v>271</v>
      </c>
      <c r="Z57" s="49" t="s">
        <v>271</v>
      </c>
      <c r="AA57" s="49" t="s">
        <v>271</v>
      </c>
      <c r="AB57" s="49" t="s">
        <v>271</v>
      </c>
      <c r="AC57" s="49" t="s">
        <v>271</v>
      </c>
      <c r="AD57" s="49" t="s">
        <v>271</v>
      </c>
      <c r="AE57" s="49" t="s">
        <v>271</v>
      </c>
      <c r="AF57" s="49" t="s">
        <v>271</v>
      </c>
      <c r="AG57" s="49" t="s">
        <v>271</v>
      </c>
      <c r="AH57" s="49" t="s">
        <v>271</v>
      </c>
      <c r="AI57" s="49" t="s">
        <v>271</v>
      </c>
      <c r="AJ57" s="49" t="s">
        <v>271</v>
      </c>
      <c r="AK57" s="49" t="s">
        <v>271</v>
      </c>
      <c r="AL57" s="49" t="s">
        <v>271</v>
      </c>
      <c r="AM57" s="49" t="s">
        <v>271</v>
      </c>
      <c r="AN57" s="49" t="s">
        <v>271</v>
      </c>
      <c r="AO57" s="49" t="s">
        <v>271</v>
      </c>
      <c r="AP57" s="49" t="s">
        <v>271</v>
      </c>
      <c r="AQ57" s="49" t="s">
        <v>271</v>
      </c>
      <c r="AR57" s="49" t="s">
        <v>271</v>
      </c>
      <c r="AS57" s="49" t="s">
        <v>271</v>
      </c>
      <c r="AT57" s="49" t="s">
        <v>271</v>
      </c>
      <c r="AU57" s="49" t="s">
        <v>271</v>
      </c>
      <c r="AV57" s="49" t="s">
        <v>271</v>
      </c>
      <c r="AW57" s="49" t="s">
        <v>271</v>
      </c>
      <c r="AX57" s="49" t="s">
        <v>271</v>
      </c>
      <c r="AY57" s="49" t="s">
        <v>271</v>
      </c>
      <c r="AZ57" s="49" t="s">
        <v>271</v>
      </c>
      <c r="BA57" s="49" t="s">
        <v>271</v>
      </c>
      <c r="BB57" s="49" t="s">
        <v>271</v>
      </c>
      <c r="BC57" s="49" t="s">
        <v>271</v>
      </c>
      <c r="BD57" s="49" t="s">
        <v>271</v>
      </c>
      <c r="BE57" s="49" t="s">
        <v>271</v>
      </c>
      <c r="BF57" s="49" t="s">
        <v>271</v>
      </c>
      <c r="BG57" s="49" t="s">
        <v>271</v>
      </c>
      <c r="BH57" s="49" t="s">
        <v>271</v>
      </c>
      <c r="BI57" s="49" t="s">
        <v>271</v>
      </c>
      <c r="BJ57" s="49" t="s">
        <v>271</v>
      </c>
      <c r="BK57" s="49" t="s">
        <v>271</v>
      </c>
      <c r="BL57" s="49" t="s">
        <v>2</v>
      </c>
      <c r="BM57" s="49" t="s">
        <v>2</v>
      </c>
      <c r="BN57" s="49" t="s">
        <v>2</v>
      </c>
      <c r="BO57" s="49" t="s">
        <v>2</v>
      </c>
      <c r="BP57" s="49" t="s">
        <v>2</v>
      </c>
      <c r="BQ57" s="49" t="s">
        <v>271</v>
      </c>
      <c r="BR57" s="49" t="s">
        <v>271</v>
      </c>
      <c r="BS57" s="49" t="s">
        <v>271</v>
      </c>
      <c r="BT57" s="49" t="s">
        <v>271</v>
      </c>
      <c r="BU57" s="49" t="s">
        <v>2</v>
      </c>
    </row>
    <row r="58" spans="1:73" ht="42.75" x14ac:dyDescent="0.2">
      <c r="A58" s="10" t="str" cm="1">
        <f t="array" ref="A58">IF(AND(Filter_Ver=הנחיות!O58, OR(INDEX(OP_Obligations,ROW(),MATCH(Filter_OP,OP_List))=Filter_M,INDEX(OP_Obligations,ROW(),MATCH(Filter_OP,OP_List))=Filter_O,INDEX(OP_Obligations,ROW(),MATCH(Filter_OP,OP_List))=Filter_N,INDEX(OP_Obligations,ROW(),MATCH(Filter_OP,OP_List))=Filter_I)),"√","X")</f>
        <v>√</v>
      </c>
      <c r="B58" s="53" t="str" cm="1">
        <f t="array" ref="B58">INDEX(OP_Obligations,ROW(),MATCH(Filter_OP,OP_List))</f>
        <v>M</v>
      </c>
      <c r="C58" s="47" t="s">
        <v>410</v>
      </c>
      <c r="D58" s="125" t="s">
        <v>354</v>
      </c>
      <c r="E58" s="126"/>
      <c r="F58" s="126"/>
      <c r="G58" s="127"/>
      <c r="H58" s="128"/>
      <c r="I58" s="70" t="s">
        <v>200</v>
      </c>
      <c r="J58" s="16"/>
      <c r="K58" s="16"/>
      <c r="L58" s="15"/>
      <c r="M58" s="15"/>
      <c r="O58" s="11" t="s">
        <v>279</v>
      </c>
      <c r="P58" s="67">
        <f t="shared" si="2"/>
        <v>1</v>
      </c>
      <c r="Q58" s="49" t="s">
        <v>2</v>
      </c>
      <c r="R58" s="49" t="s">
        <v>2</v>
      </c>
      <c r="S58" s="49" t="s">
        <v>2</v>
      </c>
      <c r="T58" s="49" t="s">
        <v>2</v>
      </c>
      <c r="U58" s="49" t="s">
        <v>2</v>
      </c>
      <c r="V58" s="49" t="s">
        <v>2</v>
      </c>
      <c r="W58" s="49" t="s">
        <v>2</v>
      </c>
      <c r="X58" s="49" t="s">
        <v>2</v>
      </c>
      <c r="Y58" s="49" t="s">
        <v>2</v>
      </c>
      <c r="Z58" s="49" t="s">
        <v>2</v>
      </c>
      <c r="AA58" s="49" t="s">
        <v>2</v>
      </c>
      <c r="AB58" s="49" t="s">
        <v>2</v>
      </c>
      <c r="AC58" s="49" t="s">
        <v>2</v>
      </c>
      <c r="AD58" s="49" t="s">
        <v>2</v>
      </c>
      <c r="AE58" s="49" t="s">
        <v>2</v>
      </c>
      <c r="AF58" s="49" t="s">
        <v>2</v>
      </c>
      <c r="AG58" s="49" t="s">
        <v>2</v>
      </c>
      <c r="AH58" s="49" t="s">
        <v>2</v>
      </c>
      <c r="AI58" s="49" t="s">
        <v>2</v>
      </c>
      <c r="AJ58" s="49" t="s">
        <v>2</v>
      </c>
      <c r="AK58" s="49" t="s">
        <v>2</v>
      </c>
      <c r="AL58" s="49" t="s">
        <v>2</v>
      </c>
      <c r="AM58" s="49" t="s">
        <v>2</v>
      </c>
      <c r="AN58" s="49" t="s">
        <v>2</v>
      </c>
      <c r="AO58" s="49" t="s">
        <v>2</v>
      </c>
      <c r="AP58" s="49" t="s">
        <v>2</v>
      </c>
      <c r="AQ58" s="49" t="s">
        <v>2</v>
      </c>
      <c r="AR58" s="49" t="s">
        <v>2</v>
      </c>
      <c r="AS58" s="49" t="s">
        <v>2</v>
      </c>
      <c r="AT58" s="49" t="s">
        <v>2</v>
      </c>
      <c r="AU58" s="49" t="s">
        <v>2</v>
      </c>
      <c r="AV58" s="49" t="s">
        <v>2</v>
      </c>
      <c r="AW58" s="49" t="s">
        <v>2</v>
      </c>
      <c r="AX58" s="49" t="s">
        <v>2</v>
      </c>
      <c r="AY58" s="49" t="s">
        <v>2</v>
      </c>
      <c r="AZ58" s="49" t="s">
        <v>2</v>
      </c>
      <c r="BA58" s="49" t="s">
        <v>2</v>
      </c>
      <c r="BB58" s="49" t="s">
        <v>2</v>
      </c>
      <c r="BC58" s="49" t="s">
        <v>2</v>
      </c>
      <c r="BD58" s="49" t="s">
        <v>2</v>
      </c>
      <c r="BE58" s="49" t="s">
        <v>2</v>
      </c>
      <c r="BF58" s="49" t="s">
        <v>2</v>
      </c>
      <c r="BG58" s="49" t="s">
        <v>2</v>
      </c>
      <c r="BH58" s="49" t="s">
        <v>2</v>
      </c>
      <c r="BI58" s="49" t="s">
        <v>2</v>
      </c>
      <c r="BJ58" s="49" t="s">
        <v>2</v>
      </c>
      <c r="BK58" s="49" t="s">
        <v>2</v>
      </c>
      <c r="BL58" s="49" t="s">
        <v>2</v>
      </c>
      <c r="BM58" s="49" t="s">
        <v>2</v>
      </c>
      <c r="BN58" s="49" t="s">
        <v>2</v>
      </c>
      <c r="BO58" s="49" t="s">
        <v>2</v>
      </c>
      <c r="BP58" s="49" t="s">
        <v>2</v>
      </c>
      <c r="BQ58" s="49" t="s">
        <v>2</v>
      </c>
      <c r="BR58" s="49" t="s">
        <v>2</v>
      </c>
      <c r="BS58" s="49" t="s">
        <v>2</v>
      </c>
      <c r="BT58" s="49" t="s">
        <v>2</v>
      </c>
      <c r="BU58" s="49" t="s">
        <v>2</v>
      </c>
    </row>
    <row r="59" spans="1:73" ht="15" x14ac:dyDescent="0.2">
      <c r="A59" s="10" t="str" cm="1">
        <f t="array" ref="A59">IF(AND(Filter_Ver=הנחיות!O59, OR(INDEX(OP_Obligations,ROW(),MATCH(Filter_OP,OP_List))=Filter_M,INDEX(OP_Obligations,ROW(),MATCH(Filter_OP,OP_List))=Filter_O,INDEX(OP_Obligations,ROW(),MATCH(Filter_OP,OP_List))=Filter_N,INDEX(OP_Obligations,ROW(),MATCH(Filter_OP,OP_List))=Filter_I)),"√","X")</f>
        <v>√</v>
      </c>
      <c r="B59" s="53" t="str" cm="1">
        <f t="array" ref="B59">INDEX(OP_Obligations,ROW(),MATCH(Filter_OP,OP_List))</f>
        <v>M</v>
      </c>
      <c r="C59" s="47" t="s">
        <v>412</v>
      </c>
      <c r="D59" s="125" t="s">
        <v>307</v>
      </c>
      <c r="E59" s="126"/>
      <c r="F59" s="126"/>
      <c r="G59" s="127"/>
      <c r="H59" s="128"/>
      <c r="I59" s="19"/>
      <c r="J59" s="16"/>
      <c r="K59" s="16"/>
      <c r="L59" s="15"/>
      <c r="M59" s="15"/>
      <c r="O59" s="11" t="s">
        <v>279</v>
      </c>
      <c r="P59" s="67">
        <f t="shared" si="2"/>
        <v>1</v>
      </c>
      <c r="Q59" s="49" t="s">
        <v>2</v>
      </c>
      <c r="R59" s="49" t="s">
        <v>2</v>
      </c>
      <c r="S59" s="49" t="s">
        <v>2</v>
      </c>
      <c r="T59" s="49" t="s">
        <v>2</v>
      </c>
      <c r="U59" s="49" t="s">
        <v>2</v>
      </c>
      <c r="V59" s="49" t="s">
        <v>2</v>
      </c>
      <c r="W59" s="49" t="s">
        <v>2</v>
      </c>
      <c r="X59" s="49" t="s">
        <v>2</v>
      </c>
      <c r="Y59" s="49" t="s">
        <v>2</v>
      </c>
      <c r="Z59" s="49" t="s">
        <v>2</v>
      </c>
      <c r="AA59" s="49" t="s">
        <v>2</v>
      </c>
      <c r="AB59" s="49" t="s">
        <v>2</v>
      </c>
      <c r="AC59" s="49" t="s">
        <v>2</v>
      </c>
      <c r="AD59" s="49" t="s">
        <v>2</v>
      </c>
      <c r="AE59" s="49" t="s">
        <v>2</v>
      </c>
      <c r="AF59" s="49" t="s">
        <v>2</v>
      </c>
      <c r="AG59" s="49" t="s">
        <v>2</v>
      </c>
      <c r="AH59" s="49" t="s">
        <v>2</v>
      </c>
      <c r="AI59" s="49" t="s">
        <v>2</v>
      </c>
      <c r="AJ59" s="49" t="s">
        <v>2</v>
      </c>
      <c r="AK59" s="49" t="s">
        <v>2</v>
      </c>
      <c r="AL59" s="49" t="s">
        <v>2</v>
      </c>
      <c r="AM59" s="49" t="s">
        <v>2</v>
      </c>
      <c r="AN59" s="49" t="s">
        <v>2</v>
      </c>
      <c r="AO59" s="49" t="s">
        <v>2</v>
      </c>
      <c r="AP59" s="49" t="s">
        <v>2</v>
      </c>
      <c r="AQ59" s="49" t="s">
        <v>2</v>
      </c>
      <c r="AR59" s="49" t="s">
        <v>2</v>
      </c>
      <c r="AS59" s="49" t="s">
        <v>2</v>
      </c>
      <c r="AT59" s="49" t="s">
        <v>2</v>
      </c>
      <c r="AU59" s="49" t="s">
        <v>2</v>
      </c>
      <c r="AV59" s="49" t="s">
        <v>2</v>
      </c>
      <c r="AW59" s="49" t="s">
        <v>2</v>
      </c>
      <c r="AX59" s="49" t="s">
        <v>2</v>
      </c>
      <c r="AY59" s="49" t="s">
        <v>2</v>
      </c>
      <c r="AZ59" s="49" t="s">
        <v>2</v>
      </c>
      <c r="BA59" s="49" t="s">
        <v>2</v>
      </c>
      <c r="BB59" s="49" t="s">
        <v>2</v>
      </c>
      <c r="BC59" s="49" t="s">
        <v>2</v>
      </c>
      <c r="BD59" s="49" t="s">
        <v>2</v>
      </c>
      <c r="BE59" s="49" t="s">
        <v>2</v>
      </c>
      <c r="BF59" s="49" t="s">
        <v>2</v>
      </c>
      <c r="BG59" s="49" t="s">
        <v>2</v>
      </c>
      <c r="BH59" s="49" t="s">
        <v>2</v>
      </c>
      <c r="BI59" s="49" t="s">
        <v>2</v>
      </c>
      <c r="BJ59" s="49" t="s">
        <v>2</v>
      </c>
      <c r="BK59" s="49" t="s">
        <v>2</v>
      </c>
      <c r="BL59" s="49" t="s">
        <v>2</v>
      </c>
      <c r="BM59" s="49" t="s">
        <v>2</v>
      </c>
      <c r="BN59" s="49" t="s">
        <v>2</v>
      </c>
      <c r="BO59" s="49" t="s">
        <v>2</v>
      </c>
      <c r="BP59" s="49" t="s">
        <v>2</v>
      </c>
      <c r="BQ59" s="49" t="s">
        <v>2</v>
      </c>
      <c r="BR59" s="49" t="s">
        <v>2</v>
      </c>
      <c r="BS59" s="49" t="s">
        <v>2</v>
      </c>
      <c r="BT59" s="49" t="s">
        <v>2</v>
      </c>
      <c r="BU59" s="49" t="s">
        <v>2</v>
      </c>
    </row>
    <row r="60" spans="1:73" ht="15" x14ac:dyDescent="0.2">
      <c r="A60" s="10" t="str" cm="1">
        <f t="array" ref="A60">IF(AND(Filter_Ver=הנחיות!O60, OR(INDEX(OP_Obligations,ROW(),MATCH(Filter_OP,OP_List))=Filter_M,INDEX(OP_Obligations,ROW(),MATCH(Filter_OP,OP_List))=Filter_O,INDEX(OP_Obligations,ROW(),MATCH(Filter_OP,OP_List))=Filter_N,INDEX(OP_Obligations,ROW(),MATCH(Filter_OP,OP_List))=Filter_I)),"√","X")</f>
        <v>√</v>
      </c>
      <c r="B60" s="53" t="str" cm="1">
        <f t="array" ref="B60">INDEX(OP_Obligations,ROW(),MATCH(Filter_OP,OP_List))</f>
        <v>M</v>
      </c>
      <c r="C60" s="47" t="s">
        <v>413</v>
      </c>
      <c r="D60" s="125" t="s">
        <v>308</v>
      </c>
      <c r="E60" s="127"/>
      <c r="F60" s="127"/>
      <c r="G60" s="127"/>
      <c r="H60" s="128"/>
      <c r="I60" s="19"/>
      <c r="J60" s="16"/>
      <c r="K60" s="16"/>
      <c r="L60" s="15"/>
      <c r="M60" s="15"/>
      <c r="O60" s="11" t="s">
        <v>279</v>
      </c>
      <c r="P60" s="67">
        <f t="shared" si="2"/>
        <v>1</v>
      </c>
      <c r="Q60" s="49" t="s">
        <v>2</v>
      </c>
      <c r="R60" s="49" t="s">
        <v>2</v>
      </c>
      <c r="S60" s="49" t="s">
        <v>2</v>
      </c>
      <c r="T60" s="49" t="s">
        <v>2</v>
      </c>
      <c r="U60" s="49" t="s">
        <v>2</v>
      </c>
      <c r="V60" s="49" t="s">
        <v>2</v>
      </c>
      <c r="W60" s="49" t="s">
        <v>2</v>
      </c>
      <c r="X60" s="49" t="s">
        <v>2</v>
      </c>
      <c r="Y60" s="49" t="s">
        <v>2</v>
      </c>
      <c r="Z60" s="49" t="s">
        <v>2</v>
      </c>
      <c r="AA60" s="49" t="s">
        <v>2</v>
      </c>
      <c r="AB60" s="49" t="s">
        <v>2</v>
      </c>
      <c r="AC60" s="49" t="s">
        <v>2</v>
      </c>
      <c r="AD60" s="49" t="s">
        <v>2</v>
      </c>
      <c r="AE60" s="49" t="s">
        <v>2</v>
      </c>
      <c r="AF60" s="49" t="s">
        <v>2</v>
      </c>
      <c r="AG60" s="49" t="s">
        <v>2</v>
      </c>
      <c r="AH60" s="49" t="s">
        <v>2</v>
      </c>
      <c r="AI60" s="49" t="s">
        <v>2</v>
      </c>
      <c r="AJ60" s="49" t="s">
        <v>2</v>
      </c>
      <c r="AK60" s="49" t="s">
        <v>2</v>
      </c>
      <c r="AL60" s="49" t="s">
        <v>2</v>
      </c>
      <c r="AM60" s="49" t="s">
        <v>2</v>
      </c>
      <c r="AN60" s="49" t="s">
        <v>2</v>
      </c>
      <c r="AO60" s="49" t="s">
        <v>2</v>
      </c>
      <c r="AP60" s="49" t="s">
        <v>2</v>
      </c>
      <c r="AQ60" s="49" t="s">
        <v>2</v>
      </c>
      <c r="AR60" s="49" t="s">
        <v>2</v>
      </c>
      <c r="AS60" s="49" t="s">
        <v>2</v>
      </c>
      <c r="AT60" s="49" t="s">
        <v>2</v>
      </c>
      <c r="AU60" s="49" t="s">
        <v>2</v>
      </c>
      <c r="AV60" s="49" t="s">
        <v>2</v>
      </c>
      <c r="AW60" s="49" t="s">
        <v>2</v>
      </c>
      <c r="AX60" s="49" t="s">
        <v>2</v>
      </c>
      <c r="AY60" s="49" t="s">
        <v>2</v>
      </c>
      <c r="AZ60" s="49" t="s">
        <v>2</v>
      </c>
      <c r="BA60" s="49" t="s">
        <v>2</v>
      </c>
      <c r="BB60" s="49" t="s">
        <v>2</v>
      </c>
      <c r="BC60" s="49" t="s">
        <v>2</v>
      </c>
      <c r="BD60" s="49" t="s">
        <v>2</v>
      </c>
      <c r="BE60" s="49" t="s">
        <v>2</v>
      </c>
      <c r="BF60" s="49" t="s">
        <v>2</v>
      </c>
      <c r="BG60" s="49" t="s">
        <v>2</v>
      </c>
      <c r="BH60" s="49" t="s">
        <v>2</v>
      </c>
      <c r="BI60" s="49" t="s">
        <v>2</v>
      </c>
      <c r="BJ60" s="49" t="s">
        <v>2</v>
      </c>
      <c r="BK60" s="49" t="s">
        <v>2</v>
      </c>
      <c r="BL60" s="49" t="s">
        <v>2</v>
      </c>
      <c r="BM60" s="49" t="s">
        <v>2</v>
      </c>
      <c r="BN60" s="49" t="s">
        <v>2</v>
      </c>
      <c r="BO60" s="49" t="s">
        <v>2</v>
      </c>
      <c r="BP60" s="49" t="s">
        <v>2</v>
      </c>
      <c r="BQ60" s="49" t="s">
        <v>2</v>
      </c>
      <c r="BR60" s="49" t="s">
        <v>2</v>
      </c>
      <c r="BS60" s="49" t="s">
        <v>2</v>
      </c>
      <c r="BT60" s="49" t="s">
        <v>2</v>
      </c>
      <c r="BU60" s="49" t="s">
        <v>2</v>
      </c>
    </row>
    <row r="61" spans="1:73" ht="15" x14ac:dyDescent="0.2">
      <c r="A61" s="10" t="str" cm="1">
        <f t="array" ref="A61">IF(AND(Filter_Ver=הנחיות!O61, OR(INDEX(OP_Obligations,ROW(),MATCH(Filter_OP,OP_List))=Filter_M,INDEX(OP_Obligations,ROW(),MATCH(Filter_OP,OP_List))=Filter_O,INDEX(OP_Obligations,ROW(),MATCH(Filter_OP,OP_List))=Filter_N,INDEX(OP_Obligations,ROW(),MATCH(Filter_OP,OP_List))=Filter_I)),"√","X")</f>
        <v>√</v>
      </c>
      <c r="B61" s="53" t="str" cm="1">
        <f t="array" ref="B61">INDEX(OP_Obligations,ROW(),MATCH(Filter_OP,OP_List))</f>
        <v>M</v>
      </c>
      <c r="C61" s="47" t="s">
        <v>463</v>
      </c>
      <c r="D61" s="125" t="s">
        <v>362</v>
      </c>
      <c r="E61" s="127"/>
      <c r="F61" s="127"/>
      <c r="G61" s="127"/>
      <c r="H61" s="128"/>
      <c r="I61" s="19"/>
      <c r="J61" s="16"/>
      <c r="K61" s="16"/>
      <c r="L61" s="15"/>
      <c r="M61" s="15"/>
      <c r="O61" s="11" t="s">
        <v>279</v>
      </c>
      <c r="P61" s="67">
        <f t="shared" si="2"/>
        <v>1</v>
      </c>
      <c r="Q61" s="49" t="s">
        <v>2</v>
      </c>
      <c r="R61" s="49" t="s">
        <v>2</v>
      </c>
      <c r="S61" s="49" t="s">
        <v>2</v>
      </c>
      <c r="T61" s="49" t="s">
        <v>2</v>
      </c>
      <c r="U61" s="49" t="s">
        <v>2</v>
      </c>
      <c r="V61" s="49" t="s">
        <v>2</v>
      </c>
      <c r="W61" s="49" t="s">
        <v>2</v>
      </c>
      <c r="X61" s="49" t="s">
        <v>2</v>
      </c>
      <c r="Y61" s="49" t="s">
        <v>2</v>
      </c>
      <c r="Z61" s="49" t="s">
        <v>2</v>
      </c>
      <c r="AA61" s="49" t="s">
        <v>2</v>
      </c>
      <c r="AB61" s="49" t="s">
        <v>2</v>
      </c>
      <c r="AC61" s="49" t="s">
        <v>2</v>
      </c>
      <c r="AD61" s="49" t="s">
        <v>2</v>
      </c>
      <c r="AE61" s="49" t="s">
        <v>2</v>
      </c>
      <c r="AF61" s="49" t="s">
        <v>2</v>
      </c>
      <c r="AG61" s="49" t="s">
        <v>2</v>
      </c>
      <c r="AH61" s="49" t="s">
        <v>2</v>
      </c>
      <c r="AI61" s="49" t="s">
        <v>2</v>
      </c>
      <c r="AJ61" s="49" t="s">
        <v>2</v>
      </c>
      <c r="AK61" s="49" t="s">
        <v>2</v>
      </c>
      <c r="AL61" s="49" t="s">
        <v>2</v>
      </c>
      <c r="AM61" s="49" t="s">
        <v>2</v>
      </c>
      <c r="AN61" s="49" t="s">
        <v>2</v>
      </c>
      <c r="AO61" s="49" t="s">
        <v>2</v>
      </c>
      <c r="AP61" s="49" t="s">
        <v>2</v>
      </c>
      <c r="AQ61" s="49" t="s">
        <v>2</v>
      </c>
      <c r="AR61" s="49" t="s">
        <v>2</v>
      </c>
      <c r="AS61" s="49" t="s">
        <v>2</v>
      </c>
      <c r="AT61" s="49" t="s">
        <v>2</v>
      </c>
      <c r="AU61" s="49" t="s">
        <v>2</v>
      </c>
      <c r="AV61" s="49" t="s">
        <v>2</v>
      </c>
      <c r="AW61" s="49" t="s">
        <v>2</v>
      </c>
      <c r="AX61" s="49" t="s">
        <v>2</v>
      </c>
      <c r="AY61" s="49" t="s">
        <v>2</v>
      </c>
      <c r="AZ61" s="49" t="s">
        <v>2</v>
      </c>
      <c r="BA61" s="49" t="s">
        <v>2</v>
      </c>
      <c r="BB61" s="49" t="s">
        <v>2</v>
      </c>
      <c r="BC61" s="49" t="s">
        <v>2</v>
      </c>
      <c r="BD61" s="49" t="s">
        <v>2</v>
      </c>
      <c r="BE61" s="49" t="s">
        <v>2</v>
      </c>
      <c r="BF61" s="49" t="s">
        <v>2</v>
      </c>
      <c r="BG61" s="49" t="s">
        <v>2</v>
      </c>
      <c r="BH61" s="49" t="s">
        <v>2</v>
      </c>
      <c r="BI61" s="49" t="s">
        <v>2</v>
      </c>
      <c r="BJ61" s="49" t="s">
        <v>2</v>
      </c>
      <c r="BK61" s="49" t="s">
        <v>2</v>
      </c>
      <c r="BL61" s="49" t="s">
        <v>2</v>
      </c>
      <c r="BM61" s="49" t="s">
        <v>2</v>
      </c>
      <c r="BN61" s="49" t="s">
        <v>2</v>
      </c>
      <c r="BO61" s="49" t="s">
        <v>2</v>
      </c>
      <c r="BP61" s="49" t="s">
        <v>2</v>
      </c>
      <c r="BQ61" s="49" t="s">
        <v>2</v>
      </c>
      <c r="BR61" s="49" t="s">
        <v>2</v>
      </c>
      <c r="BS61" s="49" t="s">
        <v>2</v>
      </c>
      <c r="BT61" s="49" t="s">
        <v>2</v>
      </c>
      <c r="BU61" s="49" t="s">
        <v>2</v>
      </c>
    </row>
    <row r="62" spans="1:73" ht="15" x14ac:dyDescent="0.2">
      <c r="A62" s="10" t="str" cm="1">
        <f t="array" ref="A62">IF(AND(Filter_Ver=הנחיות!O62, OR(INDEX(OP_Obligations,ROW(),MATCH(Filter_OP,OP_List))=Filter_M,INDEX(OP_Obligations,ROW(),MATCH(Filter_OP,OP_List))=Filter_O,INDEX(OP_Obligations,ROW(),MATCH(Filter_OP,OP_List))=Filter_N,INDEX(OP_Obligations,ROW(),MATCH(Filter_OP,OP_List))=Filter_I)),"√","X")</f>
        <v>√</v>
      </c>
      <c r="B62" s="53" t="str" cm="1">
        <f t="array" ref="B62">INDEX(OP_Obligations,ROW(),MATCH(Filter_OP,OP_List))</f>
        <v>M</v>
      </c>
      <c r="C62" s="47" t="s">
        <v>475</v>
      </c>
      <c r="D62" s="125" t="s">
        <v>309</v>
      </c>
      <c r="E62" s="127"/>
      <c r="F62" s="127"/>
      <c r="G62" s="127"/>
      <c r="H62" s="128"/>
      <c r="I62" s="19"/>
      <c r="J62" s="16"/>
      <c r="K62" s="16"/>
      <c r="L62" s="15"/>
      <c r="M62" s="15"/>
      <c r="O62" s="11" t="s">
        <v>279</v>
      </c>
      <c r="P62" s="67">
        <f t="shared" si="2"/>
        <v>1</v>
      </c>
      <c r="Q62" s="49" t="s">
        <v>2</v>
      </c>
      <c r="R62" s="49" t="s">
        <v>2</v>
      </c>
      <c r="S62" s="49" t="s">
        <v>2</v>
      </c>
      <c r="T62" s="49" t="s">
        <v>2</v>
      </c>
      <c r="U62" s="49" t="s">
        <v>2</v>
      </c>
      <c r="V62" s="49" t="s">
        <v>2</v>
      </c>
      <c r="W62" s="49" t="s">
        <v>2</v>
      </c>
      <c r="X62" s="49" t="s">
        <v>2</v>
      </c>
      <c r="Y62" s="49" t="s">
        <v>2</v>
      </c>
      <c r="Z62" s="49" t="s">
        <v>2</v>
      </c>
      <c r="AA62" s="49" t="s">
        <v>2</v>
      </c>
      <c r="AB62" s="49" t="s">
        <v>2</v>
      </c>
      <c r="AC62" s="49" t="s">
        <v>2</v>
      </c>
      <c r="AD62" s="49" t="s">
        <v>2</v>
      </c>
      <c r="AE62" s="49" t="s">
        <v>2</v>
      </c>
      <c r="AF62" s="49" t="s">
        <v>2</v>
      </c>
      <c r="AG62" s="49" t="s">
        <v>2</v>
      </c>
      <c r="AH62" s="49" t="s">
        <v>2</v>
      </c>
      <c r="AI62" s="49" t="s">
        <v>2</v>
      </c>
      <c r="AJ62" s="49" t="s">
        <v>2</v>
      </c>
      <c r="AK62" s="49" t="s">
        <v>2</v>
      </c>
      <c r="AL62" s="49" t="s">
        <v>2</v>
      </c>
      <c r="AM62" s="49" t="s">
        <v>2</v>
      </c>
      <c r="AN62" s="49" t="s">
        <v>2</v>
      </c>
      <c r="AO62" s="49" t="s">
        <v>2</v>
      </c>
      <c r="AP62" s="49" t="s">
        <v>2</v>
      </c>
      <c r="AQ62" s="49" t="s">
        <v>2</v>
      </c>
      <c r="AR62" s="49" t="s">
        <v>2</v>
      </c>
      <c r="AS62" s="49" t="s">
        <v>2</v>
      </c>
      <c r="AT62" s="49" t="s">
        <v>2</v>
      </c>
      <c r="AU62" s="49" t="s">
        <v>2</v>
      </c>
      <c r="AV62" s="49" t="s">
        <v>2</v>
      </c>
      <c r="AW62" s="49" t="s">
        <v>2</v>
      </c>
      <c r="AX62" s="49" t="s">
        <v>2</v>
      </c>
      <c r="AY62" s="49" t="s">
        <v>2</v>
      </c>
      <c r="AZ62" s="49" t="s">
        <v>2</v>
      </c>
      <c r="BA62" s="49" t="s">
        <v>2</v>
      </c>
      <c r="BB62" s="49" t="s">
        <v>2</v>
      </c>
      <c r="BC62" s="49" t="s">
        <v>2</v>
      </c>
      <c r="BD62" s="49" t="s">
        <v>2</v>
      </c>
      <c r="BE62" s="49" t="s">
        <v>2</v>
      </c>
      <c r="BF62" s="49" t="s">
        <v>2</v>
      </c>
      <c r="BG62" s="49" t="s">
        <v>2</v>
      </c>
      <c r="BH62" s="49" t="s">
        <v>2</v>
      </c>
      <c r="BI62" s="49" t="s">
        <v>2</v>
      </c>
      <c r="BJ62" s="49" t="s">
        <v>2</v>
      </c>
      <c r="BK62" s="49" t="s">
        <v>2</v>
      </c>
      <c r="BL62" s="49" t="s">
        <v>2</v>
      </c>
      <c r="BM62" s="49" t="s">
        <v>2</v>
      </c>
      <c r="BN62" s="49" t="s">
        <v>2</v>
      </c>
      <c r="BO62" s="49" t="s">
        <v>2</v>
      </c>
      <c r="BP62" s="49" t="s">
        <v>2</v>
      </c>
      <c r="BQ62" s="49" t="s">
        <v>2</v>
      </c>
      <c r="BR62" s="49" t="s">
        <v>2</v>
      </c>
      <c r="BS62" s="49" t="s">
        <v>2</v>
      </c>
      <c r="BT62" s="49" t="s">
        <v>2</v>
      </c>
      <c r="BU62" s="49" t="s">
        <v>2</v>
      </c>
    </row>
    <row r="63" spans="1:73" ht="15" x14ac:dyDescent="0.2">
      <c r="A63" s="10" t="str" cm="1">
        <f t="array" ref="A63">IF(AND(Filter_Ver=הנחיות!O63, OR(INDEX(OP_Obligations,ROW(),MATCH(Filter_OP,OP_List))=Filter_M,INDEX(OP_Obligations,ROW(),MATCH(Filter_OP,OP_List))=Filter_O,INDEX(OP_Obligations,ROW(),MATCH(Filter_OP,OP_List))=Filter_N,INDEX(OP_Obligations,ROW(),MATCH(Filter_OP,OP_List))=Filter_I)),"√","X")</f>
        <v>√</v>
      </c>
      <c r="B63" s="53" t="str" cm="1">
        <f t="array" ref="B63">INDEX(OP_Obligations,ROW(),MATCH(Filter_OP,OP_List))</f>
        <v>M</v>
      </c>
      <c r="C63" s="47" t="s">
        <v>478</v>
      </c>
      <c r="D63" s="125" t="s">
        <v>310</v>
      </c>
      <c r="E63" s="127"/>
      <c r="F63" s="127"/>
      <c r="G63" s="127"/>
      <c r="H63" s="128"/>
      <c r="I63" s="19"/>
      <c r="J63" s="16"/>
      <c r="K63" s="16"/>
      <c r="L63" s="15"/>
      <c r="M63" s="15"/>
      <c r="O63" s="11" t="s">
        <v>279</v>
      </c>
      <c r="P63" s="67">
        <f t="shared" si="2"/>
        <v>1</v>
      </c>
      <c r="Q63" s="49" t="s">
        <v>2</v>
      </c>
      <c r="R63" s="49" t="s">
        <v>2</v>
      </c>
      <c r="S63" s="49" t="s">
        <v>2</v>
      </c>
      <c r="T63" s="49" t="s">
        <v>2</v>
      </c>
      <c r="U63" s="49" t="s">
        <v>2</v>
      </c>
      <c r="V63" s="49" t="s">
        <v>2</v>
      </c>
      <c r="W63" s="49" t="s">
        <v>2</v>
      </c>
      <c r="X63" s="49" t="s">
        <v>2</v>
      </c>
      <c r="Y63" s="49" t="s">
        <v>2</v>
      </c>
      <c r="Z63" s="49" t="s">
        <v>2</v>
      </c>
      <c r="AA63" s="49" t="s">
        <v>2</v>
      </c>
      <c r="AB63" s="49" t="s">
        <v>2</v>
      </c>
      <c r="AC63" s="49" t="s">
        <v>2</v>
      </c>
      <c r="AD63" s="49" t="s">
        <v>2</v>
      </c>
      <c r="AE63" s="49" t="s">
        <v>2</v>
      </c>
      <c r="AF63" s="49" t="s">
        <v>2</v>
      </c>
      <c r="AG63" s="49" t="s">
        <v>2</v>
      </c>
      <c r="AH63" s="49" t="s">
        <v>2</v>
      </c>
      <c r="AI63" s="49" t="s">
        <v>2</v>
      </c>
      <c r="AJ63" s="49" t="s">
        <v>2</v>
      </c>
      <c r="AK63" s="49" t="s">
        <v>2</v>
      </c>
      <c r="AL63" s="49" t="s">
        <v>2</v>
      </c>
      <c r="AM63" s="49" t="s">
        <v>2</v>
      </c>
      <c r="AN63" s="49" t="s">
        <v>2</v>
      </c>
      <c r="AO63" s="49" t="s">
        <v>2</v>
      </c>
      <c r="AP63" s="49" t="s">
        <v>2</v>
      </c>
      <c r="AQ63" s="49" t="s">
        <v>2</v>
      </c>
      <c r="AR63" s="49" t="s">
        <v>2</v>
      </c>
      <c r="AS63" s="49" t="s">
        <v>2</v>
      </c>
      <c r="AT63" s="49" t="s">
        <v>2</v>
      </c>
      <c r="AU63" s="49" t="s">
        <v>2</v>
      </c>
      <c r="AV63" s="49" t="s">
        <v>2</v>
      </c>
      <c r="AW63" s="49" t="s">
        <v>2</v>
      </c>
      <c r="AX63" s="49" t="s">
        <v>2</v>
      </c>
      <c r="AY63" s="49" t="s">
        <v>2</v>
      </c>
      <c r="AZ63" s="49" t="s">
        <v>2</v>
      </c>
      <c r="BA63" s="49" t="s">
        <v>2</v>
      </c>
      <c r="BB63" s="49" t="s">
        <v>2</v>
      </c>
      <c r="BC63" s="49" t="s">
        <v>2</v>
      </c>
      <c r="BD63" s="49" t="s">
        <v>2</v>
      </c>
      <c r="BE63" s="49" t="s">
        <v>2</v>
      </c>
      <c r="BF63" s="49" t="s">
        <v>2</v>
      </c>
      <c r="BG63" s="49" t="s">
        <v>2</v>
      </c>
      <c r="BH63" s="49" t="s">
        <v>2</v>
      </c>
      <c r="BI63" s="49" t="s">
        <v>2</v>
      </c>
      <c r="BJ63" s="49" t="s">
        <v>2</v>
      </c>
      <c r="BK63" s="49" t="s">
        <v>2</v>
      </c>
      <c r="BL63" s="49" t="s">
        <v>2</v>
      </c>
      <c r="BM63" s="49" t="s">
        <v>2</v>
      </c>
      <c r="BN63" s="49" t="s">
        <v>2</v>
      </c>
      <c r="BO63" s="49" t="s">
        <v>2</v>
      </c>
      <c r="BP63" s="49" t="s">
        <v>2</v>
      </c>
      <c r="BQ63" s="49" t="s">
        <v>2</v>
      </c>
      <c r="BR63" s="49" t="s">
        <v>2</v>
      </c>
      <c r="BS63" s="49" t="s">
        <v>2</v>
      </c>
      <c r="BT63" s="49" t="s">
        <v>2</v>
      </c>
      <c r="BU63" s="49" t="s">
        <v>2</v>
      </c>
    </row>
    <row r="64" spans="1:73" ht="14.45" customHeight="1" x14ac:dyDescent="0.2">
      <c r="A64" s="10" t="str" cm="1">
        <f t="array" ref="A64">IF(AND(Filter_Ver=הנחיות!O64, OR(INDEX(OP_Obligations,ROW(),MATCH(Filter_OP,OP_List))=Filter_M,INDEX(OP_Obligations,ROW(),MATCH(Filter_OP,OP_List))=Filter_O,INDEX(OP_Obligations,ROW(),MATCH(Filter_OP,OP_List))=Filter_N,INDEX(OP_Obligations,ROW(),MATCH(Filter_OP,OP_List))=Filter_I)),"√","X")</f>
        <v>√</v>
      </c>
      <c r="B64" s="53" t="str" cm="1">
        <f t="array" ref="B64">INDEX(OP_Obligations,ROW(),MATCH(Filter_OP,OP_List))</f>
        <v>M</v>
      </c>
      <c r="C64" s="47" t="s">
        <v>481</v>
      </c>
      <c r="D64" s="125" t="s">
        <v>407</v>
      </c>
      <c r="E64" s="127"/>
      <c r="F64" s="127"/>
      <c r="G64" s="127"/>
      <c r="H64" s="128"/>
      <c r="I64" s="74"/>
      <c r="J64" s="16"/>
      <c r="K64" s="16"/>
      <c r="L64" s="15"/>
      <c r="M64" s="15"/>
      <c r="O64" s="11" t="s">
        <v>279</v>
      </c>
      <c r="P64" s="67">
        <f t="shared" si="2"/>
        <v>1</v>
      </c>
      <c r="Q64" s="49" t="s">
        <v>2</v>
      </c>
      <c r="R64" s="49" t="s">
        <v>2</v>
      </c>
      <c r="S64" s="49" t="s">
        <v>2</v>
      </c>
      <c r="T64" s="49" t="s">
        <v>2</v>
      </c>
      <c r="U64" s="49" t="s">
        <v>2</v>
      </c>
      <c r="V64" s="49" t="s">
        <v>2</v>
      </c>
      <c r="W64" s="49" t="s">
        <v>2</v>
      </c>
      <c r="X64" s="49" t="s">
        <v>2</v>
      </c>
      <c r="Y64" s="49" t="s">
        <v>2</v>
      </c>
      <c r="Z64" s="49" t="s">
        <v>2</v>
      </c>
      <c r="AA64" s="49" t="s">
        <v>2</v>
      </c>
      <c r="AB64" s="49" t="s">
        <v>2</v>
      </c>
      <c r="AC64" s="49" t="s">
        <v>2</v>
      </c>
      <c r="AD64" s="49" t="s">
        <v>2</v>
      </c>
      <c r="AE64" s="49" t="s">
        <v>2</v>
      </c>
      <c r="AF64" s="49" t="s">
        <v>2</v>
      </c>
      <c r="AG64" s="49" t="s">
        <v>2</v>
      </c>
      <c r="AH64" s="49" t="s">
        <v>2</v>
      </c>
      <c r="AI64" s="49" t="s">
        <v>2</v>
      </c>
      <c r="AJ64" s="49" t="s">
        <v>2</v>
      </c>
      <c r="AK64" s="49" t="s">
        <v>2</v>
      </c>
      <c r="AL64" s="49" t="s">
        <v>2</v>
      </c>
      <c r="AM64" s="49" t="s">
        <v>2</v>
      </c>
      <c r="AN64" s="49" t="s">
        <v>2</v>
      </c>
      <c r="AO64" s="49" t="s">
        <v>2</v>
      </c>
      <c r="AP64" s="49" t="s">
        <v>2</v>
      </c>
      <c r="AQ64" s="49" t="s">
        <v>2</v>
      </c>
      <c r="AR64" s="49" t="s">
        <v>2</v>
      </c>
      <c r="AS64" s="49" t="s">
        <v>2</v>
      </c>
      <c r="AT64" s="49" t="s">
        <v>2</v>
      </c>
      <c r="AU64" s="49" t="s">
        <v>2</v>
      </c>
      <c r="AV64" s="49" t="s">
        <v>2</v>
      </c>
      <c r="AW64" s="49" t="s">
        <v>2</v>
      </c>
      <c r="AX64" s="49" t="s">
        <v>2</v>
      </c>
      <c r="AY64" s="49" t="s">
        <v>2</v>
      </c>
      <c r="AZ64" s="49" t="s">
        <v>2</v>
      </c>
      <c r="BA64" s="49" t="s">
        <v>2</v>
      </c>
      <c r="BB64" s="49" t="s">
        <v>2</v>
      </c>
      <c r="BC64" s="49" t="s">
        <v>2</v>
      </c>
      <c r="BD64" s="49" t="s">
        <v>2</v>
      </c>
      <c r="BE64" s="49" t="s">
        <v>2</v>
      </c>
      <c r="BF64" s="49" t="s">
        <v>2</v>
      </c>
      <c r="BG64" s="49" t="s">
        <v>2</v>
      </c>
      <c r="BH64" s="49" t="s">
        <v>2</v>
      </c>
      <c r="BI64" s="49" t="s">
        <v>2</v>
      </c>
      <c r="BJ64" s="49" t="s">
        <v>2</v>
      </c>
      <c r="BK64" s="49" t="s">
        <v>2</v>
      </c>
      <c r="BL64" s="49" t="s">
        <v>2</v>
      </c>
      <c r="BM64" s="49" t="s">
        <v>2</v>
      </c>
      <c r="BN64" s="49" t="s">
        <v>2</v>
      </c>
      <c r="BO64" s="49" t="s">
        <v>2</v>
      </c>
      <c r="BP64" s="49" t="s">
        <v>2</v>
      </c>
      <c r="BQ64" s="49" t="s">
        <v>2</v>
      </c>
      <c r="BR64" s="49" t="s">
        <v>2</v>
      </c>
      <c r="BS64" s="49" t="s">
        <v>2</v>
      </c>
      <c r="BT64" s="49" t="s">
        <v>2</v>
      </c>
      <c r="BU64" s="49" t="s">
        <v>2</v>
      </c>
    </row>
    <row r="65" spans="1:73" ht="14.45" customHeight="1" x14ac:dyDescent="0.2">
      <c r="A65" s="10" t="str" cm="1">
        <f t="array" ref="A65">IF(AND(Filter_Ver=הנחיות!O65, OR(INDEX(OP_Obligations,ROW(),MATCH(Filter_OP,OP_List))=Filter_M,INDEX(OP_Obligations,ROW(),MATCH(Filter_OP,OP_List))=Filter_O,INDEX(OP_Obligations,ROW(),MATCH(Filter_OP,OP_List))=Filter_N,INDEX(OP_Obligations,ROW(),MATCH(Filter_OP,OP_List))=Filter_I)),"√","X")</f>
        <v>√</v>
      </c>
      <c r="B65" s="53" t="str" cm="1">
        <f t="array" ref="B65">INDEX(OP_Obligations,ROW(),MATCH(Filter_OP,OP_List))</f>
        <v>M</v>
      </c>
      <c r="C65" s="47" t="s">
        <v>482</v>
      </c>
      <c r="D65" s="125" t="s">
        <v>476</v>
      </c>
      <c r="E65" s="127"/>
      <c r="F65" s="127"/>
      <c r="G65" s="127"/>
      <c r="H65" s="128"/>
      <c r="I65" s="74"/>
      <c r="J65" s="16"/>
      <c r="K65" s="16"/>
      <c r="L65" s="15"/>
      <c r="M65" s="15"/>
      <c r="O65" s="11" t="s">
        <v>279</v>
      </c>
      <c r="P65" s="67">
        <f t="shared" si="2"/>
        <v>1</v>
      </c>
      <c r="Q65" s="49" t="s">
        <v>2</v>
      </c>
      <c r="R65" s="49" t="s">
        <v>2</v>
      </c>
      <c r="S65" s="49" t="s">
        <v>2</v>
      </c>
      <c r="T65" s="49" t="s">
        <v>2</v>
      </c>
      <c r="U65" s="49" t="s">
        <v>2</v>
      </c>
      <c r="V65" s="49" t="s">
        <v>2</v>
      </c>
      <c r="W65" s="49" t="s">
        <v>2</v>
      </c>
      <c r="X65" s="49" t="s">
        <v>2</v>
      </c>
      <c r="Y65" s="49" t="s">
        <v>2</v>
      </c>
      <c r="Z65" s="49" t="s">
        <v>2</v>
      </c>
      <c r="AA65" s="49" t="s">
        <v>2</v>
      </c>
      <c r="AB65" s="49" t="s">
        <v>2</v>
      </c>
      <c r="AC65" s="49" t="s">
        <v>2</v>
      </c>
      <c r="AD65" s="49" t="s">
        <v>2</v>
      </c>
      <c r="AE65" s="49" t="s">
        <v>2</v>
      </c>
      <c r="AF65" s="49" t="s">
        <v>2</v>
      </c>
      <c r="AG65" s="49" t="s">
        <v>2</v>
      </c>
      <c r="AH65" s="49" t="s">
        <v>2</v>
      </c>
      <c r="AI65" s="49" t="s">
        <v>2</v>
      </c>
      <c r="AJ65" s="49" t="s">
        <v>2</v>
      </c>
      <c r="AK65" s="49" t="s">
        <v>2</v>
      </c>
      <c r="AL65" s="49" t="s">
        <v>2</v>
      </c>
      <c r="AM65" s="49" t="s">
        <v>2</v>
      </c>
      <c r="AN65" s="49" t="s">
        <v>2</v>
      </c>
      <c r="AO65" s="49" t="s">
        <v>2</v>
      </c>
      <c r="AP65" s="49" t="s">
        <v>2</v>
      </c>
      <c r="AQ65" s="49" t="s">
        <v>2</v>
      </c>
      <c r="AR65" s="49" t="s">
        <v>2</v>
      </c>
      <c r="AS65" s="49" t="s">
        <v>2</v>
      </c>
      <c r="AT65" s="49" t="s">
        <v>2</v>
      </c>
      <c r="AU65" s="49" t="s">
        <v>2</v>
      </c>
      <c r="AV65" s="49" t="s">
        <v>2</v>
      </c>
      <c r="AW65" s="49" t="s">
        <v>2</v>
      </c>
      <c r="AX65" s="49" t="s">
        <v>2</v>
      </c>
      <c r="AY65" s="49" t="s">
        <v>2</v>
      </c>
      <c r="AZ65" s="49" t="s">
        <v>2</v>
      </c>
      <c r="BA65" s="49" t="s">
        <v>2</v>
      </c>
      <c r="BB65" s="49" t="s">
        <v>2</v>
      </c>
      <c r="BC65" s="49" t="s">
        <v>2</v>
      </c>
      <c r="BD65" s="49" t="s">
        <v>2</v>
      </c>
      <c r="BE65" s="49" t="s">
        <v>2</v>
      </c>
      <c r="BF65" s="49" t="s">
        <v>2</v>
      </c>
      <c r="BG65" s="49" t="s">
        <v>2</v>
      </c>
      <c r="BH65" s="49" t="s">
        <v>2</v>
      </c>
      <c r="BI65" s="49" t="s">
        <v>2</v>
      </c>
      <c r="BJ65" s="49" t="s">
        <v>2</v>
      </c>
      <c r="BK65" s="49" t="s">
        <v>2</v>
      </c>
      <c r="BL65" s="49" t="s">
        <v>2</v>
      </c>
      <c r="BM65" s="49" t="s">
        <v>2</v>
      </c>
      <c r="BN65" s="49" t="s">
        <v>2</v>
      </c>
      <c r="BO65" s="49" t="s">
        <v>2</v>
      </c>
      <c r="BP65" s="49" t="s">
        <v>2</v>
      </c>
      <c r="BQ65" s="49" t="s">
        <v>2</v>
      </c>
      <c r="BR65" s="49" t="s">
        <v>2</v>
      </c>
      <c r="BS65" s="49" t="s">
        <v>2</v>
      </c>
      <c r="BT65" s="49" t="s">
        <v>2</v>
      </c>
      <c r="BU65" s="49" t="s">
        <v>2</v>
      </c>
    </row>
    <row r="66" spans="1:73" ht="23.25" x14ac:dyDescent="0.2">
      <c r="A66" s="10" t="str" cm="1">
        <f t="array" ref="A66">IF(AND(Filter_Ver=הנחיות!O66, OR(INDEX(OP_Obligations,ROW(),MATCH(Filter_OP,OP_List))=Filter_M,INDEX(OP_Obligations,ROW(),MATCH(Filter_OP,OP_List))=Filter_O,INDEX(OP_Obligations,ROW(),MATCH(Filter_OP,OP_List))=Filter_N,INDEX(OP_Obligations,ROW(),MATCH(Filter_OP,OP_List))=Filter_I)),"√","X")</f>
        <v>√</v>
      </c>
      <c r="B66" s="52" t="str" cm="1">
        <f t="array" ref="B66">INDEX(OP_Obligations,ROW(),MATCH(Filter_OP,OP_List))</f>
        <v>M</v>
      </c>
      <c r="C66" s="39" t="s">
        <v>249</v>
      </c>
      <c r="D66" s="112" t="s">
        <v>121</v>
      </c>
      <c r="E66" s="113"/>
      <c r="F66" s="113"/>
      <c r="G66" s="113"/>
      <c r="H66" s="114"/>
      <c r="I66" s="14"/>
      <c r="J66" s="17"/>
      <c r="K66" s="17"/>
      <c r="L66" s="14"/>
      <c r="M66" s="14"/>
      <c r="O66" s="11" t="s">
        <v>279</v>
      </c>
      <c r="P66" s="67">
        <f t="shared" si="2"/>
        <v>1</v>
      </c>
      <c r="Q66" s="49" t="s">
        <v>2</v>
      </c>
      <c r="R66" s="49" t="s">
        <v>2</v>
      </c>
      <c r="S66" s="49" t="s">
        <v>2</v>
      </c>
      <c r="T66" s="49" t="s">
        <v>2</v>
      </c>
      <c r="U66" s="49" t="s">
        <v>2</v>
      </c>
      <c r="V66" s="49" t="s">
        <v>2</v>
      </c>
      <c r="W66" s="49" t="s">
        <v>2</v>
      </c>
      <c r="X66" s="49" t="s">
        <v>2</v>
      </c>
      <c r="Y66" s="49" t="s">
        <v>2</v>
      </c>
      <c r="Z66" s="49" t="s">
        <v>2</v>
      </c>
      <c r="AA66" s="49" t="s">
        <v>2</v>
      </c>
      <c r="AB66" s="49" t="s">
        <v>2</v>
      </c>
      <c r="AC66" s="49" t="s">
        <v>2</v>
      </c>
      <c r="AD66" s="49" t="s">
        <v>2</v>
      </c>
      <c r="AE66" s="49" t="s">
        <v>2</v>
      </c>
      <c r="AF66" s="49" t="s">
        <v>2</v>
      </c>
      <c r="AG66" s="49" t="s">
        <v>2</v>
      </c>
      <c r="AH66" s="49" t="s">
        <v>2</v>
      </c>
      <c r="AI66" s="49" t="s">
        <v>2</v>
      </c>
      <c r="AJ66" s="49" t="s">
        <v>2</v>
      </c>
      <c r="AK66" s="49" t="s">
        <v>2</v>
      </c>
      <c r="AL66" s="49" t="s">
        <v>2</v>
      </c>
      <c r="AM66" s="49" t="s">
        <v>2</v>
      </c>
      <c r="AN66" s="49" t="s">
        <v>2</v>
      </c>
      <c r="AO66" s="49" t="s">
        <v>2</v>
      </c>
      <c r="AP66" s="49" t="s">
        <v>2</v>
      </c>
      <c r="AQ66" s="49" t="s">
        <v>2</v>
      </c>
      <c r="AR66" s="49" t="s">
        <v>2</v>
      </c>
      <c r="AS66" s="49" t="s">
        <v>2</v>
      </c>
      <c r="AT66" s="49" t="s">
        <v>2</v>
      </c>
      <c r="AU66" s="49" t="s">
        <v>2</v>
      </c>
      <c r="AV66" s="49" t="s">
        <v>2</v>
      </c>
      <c r="AW66" s="49" t="s">
        <v>2</v>
      </c>
      <c r="AX66" s="49" t="s">
        <v>2</v>
      </c>
      <c r="AY66" s="49" t="s">
        <v>2</v>
      </c>
      <c r="AZ66" s="49" t="s">
        <v>2</v>
      </c>
      <c r="BA66" s="49" t="s">
        <v>2</v>
      </c>
      <c r="BB66" s="49" t="s">
        <v>2</v>
      </c>
      <c r="BC66" s="49" t="s">
        <v>2</v>
      </c>
      <c r="BD66" s="49" t="s">
        <v>2</v>
      </c>
      <c r="BE66" s="49" t="s">
        <v>2</v>
      </c>
      <c r="BF66" s="49" t="s">
        <v>2</v>
      </c>
      <c r="BG66" s="49" t="s">
        <v>2</v>
      </c>
      <c r="BH66" s="49" t="s">
        <v>2</v>
      </c>
      <c r="BI66" s="49" t="s">
        <v>2</v>
      </c>
      <c r="BJ66" s="49" t="s">
        <v>2</v>
      </c>
      <c r="BK66" s="49" t="s">
        <v>2</v>
      </c>
      <c r="BL66" s="49" t="s">
        <v>2</v>
      </c>
      <c r="BM66" s="49" t="s">
        <v>2</v>
      </c>
      <c r="BN66" s="49" t="s">
        <v>2</v>
      </c>
      <c r="BO66" s="49" t="s">
        <v>2</v>
      </c>
      <c r="BP66" s="49" t="s">
        <v>2</v>
      </c>
      <c r="BQ66" s="49" t="s">
        <v>2</v>
      </c>
      <c r="BR66" s="49" t="s">
        <v>2</v>
      </c>
      <c r="BS66" s="49" t="s">
        <v>2</v>
      </c>
      <c r="BT66" s="49" t="s">
        <v>2</v>
      </c>
      <c r="BU66" s="49" t="s">
        <v>2</v>
      </c>
    </row>
    <row r="67" spans="1:73" ht="71.25" x14ac:dyDescent="0.2">
      <c r="A67" s="10" t="str" cm="1">
        <f t="array" ref="A67">IF(AND(Filter_Ver=הנחיות!O67, OR(INDEX(OP_Obligations,ROW(),MATCH(Filter_OP,OP_List))=Filter_M,INDEX(OP_Obligations,ROW(),MATCH(Filter_OP,OP_List))=Filter_O,INDEX(OP_Obligations,ROW(),MATCH(Filter_OP,OP_List))=Filter_N,INDEX(OP_Obligations,ROW(),MATCH(Filter_OP,OP_List))=Filter_I)),"√","X")</f>
        <v>√</v>
      </c>
      <c r="B67" s="53" t="str" cm="1">
        <f t="array" ref="B67">INDEX(OP_Obligations,ROW(),MATCH(Filter_OP,OP_List))</f>
        <v>M</v>
      </c>
      <c r="C67" s="47" t="s">
        <v>122</v>
      </c>
      <c r="D67" s="129" t="s">
        <v>421</v>
      </c>
      <c r="E67" s="130"/>
      <c r="F67" s="130"/>
      <c r="G67" s="130"/>
      <c r="H67" s="131"/>
      <c r="I67" s="15" t="s">
        <v>420</v>
      </c>
      <c r="J67" s="16" t="s">
        <v>123</v>
      </c>
      <c r="K67" s="16" t="s">
        <v>124</v>
      </c>
      <c r="L67" s="15"/>
      <c r="M67" s="15"/>
      <c r="O67" s="11" t="s">
        <v>279</v>
      </c>
      <c r="P67" s="67">
        <f t="shared" si="2"/>
        <v>1</v>
      </c>
      <c r="Q67" s="49" t="s">
        <v>2</v>
      </c>
      <c r="R67" s="49" t="s">
        <v>2</v>
      </c>
      <c r="S67" s="49" t="s">
        <v>2</v>
      </c>
      <c r="T67" s="49" t="s">
        <v>2</v>
      </c>
      <c r="U67" s="49" t="s">
        <v>2</v>
      </c>
      <c r="V67" s="49" t="s">
        <v>2</v>
      </c>
      <c r="W67" s="49" t="s">
        <v>2</v>
      </c>
      <c r="X67" s="49" t="s">
        <v>2</v>
      </c>
      <c r="Y67" s="49" t="s">
        <v>2</v>
      </c>
      <c r="Z67" s="49" t="s">
        <v>2</v>
      </c>
      <c r="AA67" s="49" t="s">
        <v>2</v>
      </c>
      <c r="AB67" s="49" t="s">
        <v>2</v>
      </c>
      <c r="AC67" s="49" t="s">
        <v>2</v>
      </c>
      <c r="AD67" s="49" t="s">
        <v>2</v>
      </c>
      <c r="AE67" s="49" t="s">
        <v>2</v>
      </c>
      <c r="AF67" s="49" t="s">
        <v>2</v>
      </c>
      <c r="AG67" s="49" t="s">
        <v>2</v>
      </c>
      <c r="AH67" s="49" t="s">
        <v>2</v>
      </c>
      <c r="AI67" s="49" t="s">
        <v>2</v>
      </c>
      <c r="AJ67" s="49" t="s">
        <v>2</v>
      </c>
      <c r="AK67" s="49" t="s">
        <v>2</v>
      </c>
      <c r="AL67" s="49" t="s">
        <v>2</v>
      </c>
      <c r="AM67" s="49" t="s">
        <v>2</v>
      </c>
      <c r="AN67" s="49" t="s">
        <v>2</v>
      </c>
      <c r="AO67" s="49" t="s">
        <v>2</v>
      </c>
      <c r="AP67" s="49" t="s">
        <v>2</v>
      </c>
      <c r="AQ67" s="49" t="s">
        <v>2</v>
      </c>
      <c r="AR67" s="49" t="s">
        <v>2</v>
      </c>
      <c r="AS67" s="49" t="s">
        <v>2</v>
      </c>
      <c r="AT67" s="49" t="s">
        <v>2</v>
      </c>
      <c r="AU67" s="49" t="s">
        <v>2</v>
      </c>
      <c r="AV67" s="49" t="s">
        <v>2</v>
      </c>
      <c r="AW67" s="49" t="s">
        <v>2</v>
      </c>
      <c r="AX67" s="49" t="s">
        <v>2</v>
      </c>
      <c r="AY67" s="49" t="s">
        <v>2</v>
      </c>
      <c r="AZ67" s="49" t="s">
        <v>2</v>
      </c>
      <c r="BA67" s="49" t="s">
        <v>2</v>
      </c>
      <c r="BB67" s="49" t="s">
        <v>2</v>
      </c>
      <c r="BC67" s="49" t="s">
        <v>2</v>
      </c>
      <c r="BD67" s="49" t="s">
        <v>2</v>
      </c>
      <c r="BE67" s="49" t="s">
        <v>2</v>
      </c>
      <c r="BF67" s="49" t="s">
        <v>2</v>
      </c>
      <c r="BG67" s="49" t="s">
        <v>2</v>
      </c>
      <c r="BH67" s="49" t="s">
        <v>2</v>
      </c>
      <c r="BI67" s="49" t="s">
        <v>2</v>
      </c>
      <c r="BJ67" s="49" t="s">
        <v>2</v>
      </c>
      <c r="BK67" s="49" t="s">
        <v>2</v>
      </c>
      <c r="BL67" s="49" t="s">
        <v>2</v>
      </c>
      <c r="BM67" s="49" t="s">
        <v>2</v>
      </c>
      <c r="BN67" s="49" t="s">
        <v>2</v>
      </c>
      <c r="BO67" s="49" t="s">
        <v>2</v>
      </c>
      <c r="BP67" s="49" t="s">
        <v>2</v>
      </c>
      <c r="BQ67" s="49" t="s">
        <v>2</v>
      </c>
      <c r="BR67" s="49" t="s">
        <v>2</v>
      </c>
      <c r="BS67" s="49" t="s">
        <v>2</v>
      </c>
      <c r="BT67" s="49" t="s">
        <v>2</v>
      </c>
      <c r="BU67" s="49" t="s">
        <v>2</v>
      </c>
    </row>
    <row r="68" spans="1:73" ht="142.5" x14ac:dyDescent="0.2">
      <c r="A68" s="10" t="str" cm="1">
        <f t="array" ref="A68">IF(AND(Filter_Ver=הנחיות!O68, OR(INDEX(OP_Obligations,ROW(),MATCH(Filter_OP,OP_List))=Filter_M,INDEX(OP_Obligations,ROW(),MATCH(Filter_OP,OP_List))=Filter_O,INDEX(OP_Obligations,ROW(),MATCH(Filter_OP,OP_List))=Filter_N,INDEX(OP_Obligations,ROW(),MATCH(Filter_OP,OP_List))=Filter_I)),"√","X")</f>
        <v>√</v>
      </c>
      <c r="B68" s="53" t="str" cm="1">
        <f t="array" ref="B68">INDEX(OP_Obligations,ROW(),MATCH(Filter_OP,OP_List))</f>
        <v>M</v>
      </c>
      <c r="C68" s="47" t="s">
        <v>125</v>
      </c>
      <c r="D68" s="119" t="s">
        <v>332</v>
      </c>
      <c r="E68" s="120"/>
      <c r="F68" s="120"/>
      <c r="G68" s="120"/>
      <c r="H68" s="121"/>
      <c r="I68" s="15" t="s">
        <v>93</v>
      </c>
      <c r="J68" s="16" t="s">
        <v>139</v>
      </c>
      <c r="K68" s="16" t="s">
        <v>140</v>
      </c>
      <c r="L68" s="15"/>
      <c r="M68" s="15"/>
      <c r="O68" s="11" t="s">
        <v>279</v>
      </c>
      <c r="P68" s="67">
        <f t="shared" si="2"/>
        <v>1</v>
      </c>
      <c r="Q68" s="49" t="s">
        <v>2</v>
      </c>
      <c r="R68" s="49" t="s">
        <v>2</v>
      </c>
      <c r="S68" s="49" t="s">
        <v>2</v>
      </c>
      <c r="T68" s="49" t="s">
        <v>2</v>
      </c>
      <c r="U68" s="49" t="s">
        <v>2</v>
      </c>
      <c r="V68" s="49" t="s">
        <v>2</v>
      </c>
      <c r="W68" s="49" t="s">
        <v>2</v>
      </c>
      <c r="X68" s="49" t="s">
        <v>2</v>
      </c>
      <c r="Y68" s="49" t="s">
        <v>2</v>
      </c>
      <c r="Z68" s="49" t="s">
        <v>2</v>
      </c>
      <c r="AA68" s="49" t="s">
        <v>2</v>
      </c>
      <c r="AB68" s="49" t="s">
        <v>2</v>
      </c>
      <c r="AC68" s="49" t="s">
        <v>2</v>
      </c>
      <c r="AD68" s="49" t="s">
        <v>2</v>
      </c>
      <c r="AE68" s="49" t="s">
        <v>2</v>
      </c>
      <c r="AF68" s="49" t="s">
        <v>2</v>
      </c>
      <c r="AG68" s="49" t="s">
        <v>2</v>
      </c>
      <c r="AH68" s="49" t="s">
        <v>2</v>
      </c>
      <c r="AI68" s="49" t="s">
        <v>2</v>
      </c>
      <c r="AJ68" s="49" t="s">
        <v>2</v>
      </c>
      <c r="AK68" s="49" t="s">
        <v>2</v>
      </c>
      <c r="AL68" s="49" t="s">
        <v>2</v>
      </c>
      <c r="AM68" s="49" t="s">
        <v>2</v>
      </c>
      <c r="AN68" s="49" t="s">
        <v>2</v>
      </c>
      <c r="AO68" s="49" t="s">
        <v>2</v>
      </c>
      <c r="AP68" s="49" t="s">
        <v>2</v>
      </c>
      <c r="AQ68" s="49" t="s">
        <v>2</v>
      </c>
      <c r="AR68" s="49" t="s">
        <v>2</v>
      </c>
      <c r="AS68" s="49" t="s">
        <v>2</v>
      </c>
      <c r="AT68" s="49" t="s">
        <v>2</v>
      </c>
      <c r="AU68" s="49" t="s">
        <v>2</v>
      </c>
      <c r="AV68" s="49" t="s">
        <v>2</v>
      </c>
      <c r="AW68" s="49" t="s">
        <v>2</v>
      </c>
      <c r="AX68" s="49" t="s">
        <v>2</v>
      </c>
      <c r="AY68" s="49" t="s">
        <v>2</v>
      </c>
      <c r="AZ68" s="49" t="s">
        <v>2</v>
      </c>
      <c r="BA68" s="49" t="s">
        <v>2</v>
      </c>
      <c r="BB68" s="49" t="s">
        <v>2</v>
      </c>
      <c r="BC68" s="49" t="s">
        <v>2</v>
      </c>
      <c r="BD68" s="49" t="s">
        <v>2</v>
      </c>
      <c r="BE68" s="49" t="s">
        <v>2</v>
      </c>
      <c r="BF68" s="49" t="s">
        <v>2</v>
      </c>
      <c r="BG68" s="49" t="s">
        <v>2</v>
      </c>
      <c r="BH68" s="49" t="s">
        <v>2</v>
      </c>
      <c r="BI68" s="49" t="s">
        <v>2</v>
      </c>
      <c r="BJ68" s="49" t="s">
        <v>2</v>
      </c>
      <c r="BK68" s="49" t="s">
        <v>2</v>
      </c>
      <c r="BL68" s="49" t="s">
        <v>2</v>
      </c>
      <c r="BM68" s="49" t="s">
        <v>2</v>
      </c>
      <c r="BN68" s="49" t="s">
        <v>2</v>
      </c>
      <c r="BO68" s="49" t="s">
        <v>2</v>
      </c>
      <c r="BP68" s="49" t="s">
        <v>2</v>
      </c>
      <c r="BQ68" s="49" t="s">
        <v>2</v>
      </c>
      <c r="BR68" s="49" t="s">
        <v>2</v>
      </c>
      <c r="BS68" s="49" t="s">
        <v>2</v>
      </c>
      <c r="BT68" s="49" t="s">
        <v>2</v>
      </c>
      <c r="BU68" s="49" t="s">
        <v>2</v>
      </c>
    </row>
    <row r="69" spans="1:73" ht="114" x14ac:dyDescent="0.2">
      <c r="A69" s="10" t="str" cm="1">
        <f t="array" ref="A69">IF(AND(Filter_Ver=הנחיות!O69, OR(INDEX(OP_Obligations,ROW(),MATCH(Filter_OP,OP_List))=Filter_M,INDEX(OP_Obligations,ROW(),MATCH(Filter_OP,OP_List))=Filter_O,INDEX(OP_Obligations,ROW(),MATCH(Filter_OP,OP_List))=Filter_N,INDEX(OP_Obligations,ROW(),MATCH(Filter_OP,OP_List))=Filter_I)),"√","X")</f>
        <v>√</v>
      </c>
      <c r="B69" s="53" t="str" cm="1">
        <f t="array" ref="B69">INDEX(OP_Obligations,ROW(),MATCH(Filter_OP,OP_List))</f>
        <v>M</v>
      </c>
      <c r="C69" s="47" t="s">
        <v>126</v>
      </c>
      <c r="D69" s="119" t="s">
        <v>449</v>
      </c>
      <c r="E69" s="120"/>
      <c r="F69" s="120"/>
      <c r="G69" s="120"/>
      <c r="H69" s="121"/>
      <c r="I69" s="15" t="s">
        <v>333</v>
      </c>
      <c r="J69" s="16" t="s">
        <v>141</v>
      </c>
      <c r="K69" s="16" t="s">
        <v>141</v>
      </c>
      <c r="L69" s="15"/>
      <c r="M69" s="15"/>
      <c r="O69" s="11" t="s">
        <v>279</v>
      </c>
      <c r="P69" s="67">
        <f t="shared" si="2"/>
        <v>1</v>
      </c>
      <c r="Q69" s="49" t="s">
        <v>2</v>
      </c>
      <c r="R69" s="49" t="s">
        <v>2</v>
      </c>
      <c r="S69" s="49" t="s">
        <v>2</v>
      </c>
      <c r="T69" s="49" t="s">
        <v>2</v>
      </c>
      <c r="U69" s="49" t="s">
        <v>2</v>
      </c>
      <c r="V69" s="49" t="s">
        <v>2</v>
      </c>
      <c r="W69" s="49" t="s">
        <v>2</v>
      </c>
      <c r="X69" s="49" t="s">
        <v>2</v>
      </c>
      <c r="Y69" s="49" t="s">
        <v>2</v>
      </c>
      <c r="Z69" s="49" t="s">
        <v>2</v>
      </c>
      <c r="AA69" s="49" t="s">
        <v>2</v>
      </c>
      <c r="AB69" s="49" t="s">
        <v>2</v>
      </c>
      <c r="AC69" s="49" t="s">
        <v>2</v>
      </c>
      <c r="AD69" s="49" t="s">
        <v>2</v>
      </c>
      <c r="AE69" s="49" t="s">
        <v>2</v>
      </c>
      <c r="AF69" s="49" t="s">
        <v>2</v>
      </c>
      <c r="AG69" s="49" t="s">
        <v>2</v>
      </c>
      <c r="AH69" s="49" t="s">
        <v>2</v>
      </c>
      <c r="AI69" s="49" t="s">
        <v>2</v>
      </c>
      <c r="AJ69" s="49" t="s">
        <v>2</v>
      </c>
      <c r="AK69" s="49" t="s">
        <v>2</v>
      </c>
      <c r="AL69" s="49" t="s">
        <v>2</v>
      </c>
      <c r="AM69" s="49" t="s">
        <v>2</v>
      </c>
      <c r="AN69" s="49" t="s">
        <v>2</v>
      </c>
      <c r="AO69" s="49" t="s">
        <v>2</v>
      </c>
      <c r="AP69" s="49" t="s">
        <v>2</v>
      </c>
      <c r="AQ69" s="49" t="s">
        <v>2</v>
      </c>
      <c r="AR69" s="49" t="s">
        <v>2</v>
      </c>
      <c r="AS69" s="49" t="s">
        <v>2</v>
      </c>
      <c r="AT69" s="49" t="s">
        <v>2</v>
      </c>
      <c r="AU69" s="49" t="s">
        <v>2</v>
      </c>
      <c r="AV69" s="49" t="s">
        <v>2</v>
      </c>
      <c r="AW69" s="49" t="s">
        <v>2</v>
      </c>
      <c r="AX69" s="49" t="s">
        <v>2</v>
      </c>
      <c r="AY69" s="49" t="s">
        <v>2</v>
      </c>
      <c r="AZ69" s="49" t="s">
        <v>2</v>
      </c>
      <c r="BA69" s="49" t="s">
        <v>2</v>
      </c>
      <c r="BB69" s="49" t="s">
        <v>2</v>
      </c>
      <c r="BC69" s="49" t="s">
        <v>2</v>
      </c>
      <c r="BD69" s="49" t="s">
        <v>2</v>
      </c>
      <c r="BE69" s="49" t="s">
        <v>2</v>
      </c>
      <c r="BF69" s="49" t="s">
        <v>2</v>
      </c>
      <c r="BG69" s="49" t="s">
        <v>2</v>
      </c>
      <c r="BH69" s="49" t="s">
        <v>2</v>
      </c>
      <c r="BI69" s="49" t="s">
        <v>2</v>
      </c>
      <c r="BJ69" s="49" t="s">
        <v>2</v>
      </c>
      <c r="BK69" s="49" t="s">
        <v>2</v>
      </c>
      <c r="BL69" s="49" t="s">
        <v>2</v>
      </c>
      <c r="BM69" s="49" t="s">
        <v>2</v>
      </c>
      <c r="BN69" s="49" t="s">
        <v>2</v>
      </c>
      <c r="BO69" s="49" t="s">
        <v>2</v>
      </c>
      <c r="BP69" s="49" t="s">
        <v>2</v>
      </c>
      <c r="BQ69" s="49" t="s">
        <v>2</v>
      </c>
      <c r="BR69" s="49" t="s">
        <v>2</v>
      </c>
      <c r="BS69" s="49" t="s">
        <v>2</v>
      </c>
      <c r="BT69" s="49" t="s">
        <v>2</v>
      </c>
      <c r="BU69" s="49" t="s">
        <v>2</v>
      </c>
    </row>
    <row r="70" spans="1:73" ht="28.5" x14ac:dyDescent="0.2">
      <c r="A70" s="10" t="str" cm="1">
        <f t="array" ref="A70">IF(AND(Filter_Ver=הנחיות!O70, OR(INDEX(OP_Obligations,ROW(),MATCH(Filter_OP,OP_List))=Filter_M,INDEX(OP_Obligations,ROW(),MATCH(Filter_OP,OP_List))=Filter_O,INDEX(OP_Obligations,ROW(),MATCH(Filter_OP,OP_List))=Filter_N,INDEX(OP_Obligations,ROW(),MATCH(Filter_OP,OP_List))=Filter_I)),"√","X")</f>
        <v>√</v>
      </c>
      <c r="B70" s="53" t="str" cm="1">
        <f t="array" ref="B70">INDEX(OP_Obligations,ROW(),MATCH(Filter_OP,OP_List))</f>
        <v>M</v>
      </c>
      <c r="C70" s="47" t="s">
        <v>127</v>
      </c>
      <c r="D70" s="119" t="s">
        <v>205</v>
      </c>
      <c r="E70" s="120"/>
      <c r="F70" s="120"/>
      <c r="G70" s="120"/>
      <c r="H70" s="121"/>
      <c r="I70" s="15" t="s">
        <v>204</v>
      </c>
      <c r="J70" s="16"/>
      <c r="K70" s="16"/>
      <c r="L70" s="15"/>
      <c r="M70" s="15"/>
      <c r="O70" s="11" t="s">
        <v>279</v>
      </c>
      <c r="P70" s="67">
        <f t="shared" si="2"/>
        <v>1</v>
      </c>
      <c r="Q70" s="49" t="s">
        <v>2</v>
      </c>
      <c r="R70" s="49" t="s">
        <v>2</v>
      </c>
      <c r="S70" s="49" t="s">
        <v>2</v>
      </c>
      <c r="T70" s="49" t="s">
        <v>2</v>
      </c>
      <c r="U70" s="49" t="s">
        <v>2</v>
      </c>
      <c r="V70" s="49" t="s">
        <v>2</v>
      </c>
      <c r="W70" s="49" t="s">
        <v>2</v>
      </c>
      <c r="X70" s="49" t="s">
        <v>2</v>
      </c>
      <c r="Y70" s="49" t="s">
        <v>2</v>
      </c>
      <c r="Z70" s="49" t="s">
        <v>2</v>
      </c>
      <c r="AA70" s="49" t="s">
        <v>2</v>
      </c>
      <c r="AB70" s="49" t="s">
        <v>2</v>
      </c>
      <c r="AC70" s="49" t="s">
        <v>2</v>
      </c>
      <c r="AD70" s="49" t="s">
        <v>2</v>
      </c>
      <c r="AE70" s="49" t="s">
        <v>2</v>
      </c>
      <c r="AF70" s="49" t="s">
        <v>2</v>
      </c>
      <c r="AG70" s="49" t="s">
        <v>2</v>
      </c>
      <c r="AH70" s="49" t="s">
        <v>2</v>
      </c>
      <c r="AI70" s="49" t="s">
        <v>2</v>
      </c>
      <c r="AJ70" s="49" t="s">
        <v>2</v>
      </c>
      <c r="AK70" s="49" t="s">
        <v>2</v>
      </c>
      <c r="AL70" s="49" t="s">
        <v>2</v>
      </c>
      <c r="AM70" s="49" t="s">
        <v>2</v>
      </c>
      <c r="AN70" s="49" t="s">
        <v>2</v>
      </c>
      <c r="AO70" s="49" t="s">
        <v>2</v>
      </c>
      <c r="AP70" s="49" t="s">
        <v>2</v>
      </c>
      <c r="AQ70" s="49" t="s">
        <v>2</v>
      </c>
      <c r="AR70" s="49" t="s">
        <v>2</v>
      </c>
      <c r="AS70" s="49" t="s">
        <v>2</v>
      </c>
      <c r="AT70" s="49" t="s">
        <v>2</v>
      </c>
      <c r="AU70" s="49" t="s">
        <v>2</v>
      </c>
      <c r="AV70" s="49" t="s">
        <v>2</v>
      </c>
      <c r="AW70" s="49" t="s">
        <v>2</v>
      </c>
      <c r="AX70" s="49" t="s">
        <v>2</v>
      </c>
      <c r="AY70" s="49" t="s">
        <v>2</v>
      </c>
      <c r="AZ70" s="49" t="s">
        <v>2</v>
      </c>
      <c r="BA70" s="49" t="s">
        <v>2</v>
      </c>
      <c r="BB70" s="49" t="s">
        <v>2</v>
      </c>
      <c r="BC70" s="49" t="s">
        <v>2</v>
      </c>
      <c r="BD70" s="49" t="s">
        <v>2</v>
      </c>
      <c r="BE70" s="49" t="s">
        <v>2</v>
      </c>
      <c r="BF70" s="49" t="s">
        <v>2</v>
      </c>
      <c r="BG70" s="49" t="s">
        <v>2</v>
      </c>
      <c r="BH70" s="49" t="s">
        <v>2</v>
      </c>
      <c r="BI70" s="49" t="s">
        <v>2</v>
      </c>
      <c r="BJ70" s="49" t="s">
        <v>2</v>
      </c>
      <c r="BK70" s="49" t="s">
        <v>2</v>
      </c>
      <c r="BL70" s="49" t="s">
        <v>2</v>
      </c>
      <c r="BM70" s="49" t="s">
        <v>2</v>
      </c>
      <c r="BN70" s="49" t="s">
        <v>2</v>
      </c>
      <c r="BO70" s="49" t="s">
        <v>2</v>
      </c>
      <c r="BP70" s="49" t="s">
        <v>2</v>
      </c>
      <c r="BQ70" s="49" t="s">
        <v>2</v>
      </c>
      <c r="BR70" s="49" t="s">
        <v>2</v>
      </c>
      <c r="BS70" s="49" t="s">
        <v>2</v>
      </c>
      <c r="BT70" s="49" t="s">
        <v>2</v>
      </c>
      <c r="BU70" s="49" t="s">
        <v>2</v>
      </c>
    </row>
    <row r="71" spans="1:73" x14ac:dyDescent="0.2">
      <c r="A71" s="10" t="str" cm="1">
        <f t="array" ref="A71">IF(AND(Filter_Ver=הנחיות!O71, OR(INDEX(OP_Obligations,ROW(),MATCH(Filter_OP,OP_List))=Filter_M,INDEX(OP_Obligations,ROW(),MATCH(Filter_OP,OP_List))=Filter_O,INDEX(OP_Obligations,ROW(),MATCH(Filter_OP,OP_List))=Filter_N,INDEX(OP_Obligations,ROW(),MATCH(Filter_OP,OP_List))=Filter_I)),"√","X")</f>
        <v>√</v>
      </c>
      <c r="B71" s="53" t="str" cm="1">
        <f t="array" ref="B71">INDEX(OP_Obligations,ROW(),MATCH(Filter_OP,OP_List))</f>
        <v>M</v>
      </c>
      <c r="C71" s="48" t="s">
        <v>422</v>
      </c>
      <c r="D71" s="103" t="s">
        <v>334</v>
      </c>
      <c r="E71" s="104"/>
      <c r="F71" s="104"/>
      <c r="G71" s="104"/>
      <c r="H71" s="105"/>
      <c r="I71" s="15" t="s">
        <v>134</v>
      </c>
      <c r="J71" s="16" t="s">
        <v>142</v>
      </c>
      <c r="K71" s="16" t="s">
        <v>142</v>
      </c>
      <c r="L71" s="15"/>
      <c r="M71" s="15"/>
      <c r="O71" s="11" t="s">
        <v>279</v>
      </c>
      <c r="P71" s="67">
        <f t="shared" si="2"/>
        <v>1</v>
      </c>
      <c r="Q71" s="49" t="s">
        <v>2</v>
      </c>
      <c r="R71" s="49" t="s">
        <v>2</v>
      </c>
      <c r="S71" s="49" t="s">
        <v>2</v>
      </c>
      <c r="T71" s="49" t="s">
        <v>2</v>
      </c>
      <c r="U71" s="49" t="s">
        <v>2</v>
      </c>
      <c r="V71" s="49" t="s">
        <v>2</v>
      </c>
      <c r="W71" s="49" t="s">
        <v>2</v>
      </c>
      <c r="X71" s="49" t="s">
        <v>2</v>
      </c>
      <c r="Y71" s="49" t="s">
        <v>2</v>
      </c>
      <c r="Z71" s="49" t="s">
        <v>2</v>
      </c>
      <c r="AA71" s="49" t="s">
        <v>2</v>
      </c>
      <c r="AB71" s="49" t="s">
        <v>2</v>
      </c>
      <c r="AC71" s="49" t="s">
        <v>2</v>
      </c>
      <c r="AD71" s="49" t="s">
        <v>2</v>
      </c>
      <c r="AE71" s="49" t="s">
        <v>2</v>
      </c>
      <c r="AF71" s="49" t="s">
        <v>2</v>
      </c>
      <c r="AG71" s="49" t="s">
        <v>2</v>
      </c>
      <c r="AH71" s="49" t="s">
        <v>2</v>
      </c>
      <c r="AI71" s="49" t="s">
        <v>2</v>
      </c>
      <c r="AJ71" s="49" t="s">
        <v>2</v>
      </c>
      <c r="AK71" s="49" t="s">
        <v>2</v>
      </c>
      <c r="AL71" s="49" t="s">
        <v>2</v>
      </c>
      <c r="AM71" s="49" t="s">
        <v>2</v>
      </c>
      <c r="AN71" s="49" t="s">
        <v>2</v>
      </c>
      <c r="AO71" s="49" t="s">
        <v>2</v>
      </c>
      <c r="AP71" s="49" t="s">
        <v>2</v>
      </c>
      <c r="AQ71" s="49" t="s">
        <v>2</v>
      </c>
      <c r="AR71" s="49" t="s">
        <v>2</v>
      </c>
      <c r="AS71" s="49" t="s">
        <v>2</v>
      </c>
      <c r="AT71" s="49" t="s">
        <v>2</v>
      </c>
      <c r="AU71" s="49" t="s">
        <v>2</v>
      </c>
      <c r="AV71" s="49" t="s">
        <v>2</v>
      </c>
      <c r="AW71" s="49" t="s">
        <v>2</v>
      </c>
      <c r="AX71" s="49" t="s">
        <v>2</v>
      </c>
      <c r="AY71" s="49" t="s">
        <v>2</v>
      </c>
      <c r="AZ71" s="49" t="s">
        <v>2</v>
      </c>
      <c r="BA71" s="49" t="s">
        <v>2</v>
      </c>
      <c r="BB71" s="49" t="s">
        <v>2</v>
      </c>
      <c r="BC71" s="49" t="s">
        <v>2</v>
      </c>
      <c r="BD71" s="49" t="s">
        <v>2</v>
      </c>
      <c r="BE71" s="49" t="s">
        <v>2</v>
      </c>
      <c r="BF71" s="49" t="s">
        <v>2</v>
      </c>
      <c r="BG71" s="49" t="s">
        <v>2</v>
      </c>
      <c r="BH71" s="49" t="s">
        <v>2</v>
      </c>
      <c r="BI71" s="49" t="s">
        <v>2</v>
      </c>
      <c r="BJ71" s="49" t="s">
        <v>2</v>
      </c>
      <c r="BK71" s="49" t="s">
        <v>2</v>
      </c>
      <c r="BL71" s="49" t="s">
        <v>2</v>
      </c>
      <c r="BM71" s="49" t="s">
        <v>2</v>
      </c>
      <c r="BN71" s="49" t="s">
        <v>2</v>
      </c>
      <c r="BO71" s="49" t="s">
        <v>2</v>
      </c>
      <c r="BP71" s="49" t="s">
        <v>2</v>
      </c>
      <c r="BQ71" s="49" t="s">
        <v>2</v>
      </c>
      <c r="BR71" s="49" t="s">
        <v>2</v>
      </c>
      <c r="BS71" s="49" t="s">
        <v>2</v>
      </c>
      <c r="BT71" s="49" t="s">
        <v>2</v>
      </c>
      <c r="BU71" s="49" t="s">
        <v>2</v>
      </c>
    </row>
    <row r="72" spans="1:73" x14ac:dyDescent="0.2">
      <c r="A72" s="10" t="str" cm="1">
        <f t="array" ref="A72">IF(AND(Filter_Ver=הנחיות!O72, OR(INDEX(OP_Obligations,ROW(),MATCH(Filter_OP,OP_List))=Filter_M,INDEX(OP_Obligations,ROW(),MATCH(Filter_OP,OP_List))=Filter_O,INDEX(OP_Obligations,ROW(),MATCH(Filter_OP,OP_List))=Filter_N,INDEX(OP_Obligations,ROW(),MATCH(Filter_OP,OP_List))=Filter_I)),"√","X")</f>
        <v>√</v>
      </c>
      <c r="B72" s="53" t="str" cm="1">
        <f t="array" ref="B72">INDEX(OP_Obligations,ROW(),MATCH(Filter_OP,OP_List))</f>
        <v>M</v>
      </c>
      <c r="C72" s="48" t="s">
        <v>423</v>
      </c>
      <c r="D72" s="103" t="s">
        <v>335</v>
      </c>
      <c r="E72" s="104"/>
      <c r="F72" s="104"/>
      <c r="G72" s="104"/>
      <c r="H72" s="105"/>
      <c r="I72" s="15" t="s">
        <v>134</v>
      </c>
      <c r="J72" s="16" t="s">
        <v>142</v>
      </c>
      <c r="K72" s="16" t="s">
        <v>142</v>
      </c>
      <c r="L72" s="15"/>
      <c r="M72" s="15"/>
      <c r="O72" s="11" t="s">
        <v>279</v>
      </c>
      <c r="P72" s="67">
        <f t="shared" si="2"/>
        <v>1</v>
      </c>
      <c r="Q72" s="49" t="s">
        <v>2</v>
      </c>
      <c r="R72" s="49" t="s">
        <v>2</v>
      </c>
      <c r="S72" s="49" t="s">
        <v>2</v>
      </c>
      <c r="T72" s="49" t="s">
        <v>2</v>
      </c>
      <c r="U72" s="49" t="s">
        <v>2</v>
      </c>
      <c r="V72" s="49" t="s">
        <v>2</v>
      </c>
      <c r="W72" s="49" t="s">
        <v>2</v>
      </c>
      <c r="X72" s="49" t="s">
        <v>2</v>
      </c>
      <c r="Y72" s="49" t="s">
        <v>2</v>
      </c>
      <c r="Z72" s="49" t="s">
        <v>2</v>
      </c>
      <c r="AA72" s="49" t="s">
        <v>2</v>
      </c>
      <c r="AB72" s="49" t="s">
        <v>2</v>
      </c>
      <c r="AC72" s="49" t="s">
        <v>2</v>
      </c>
      <c r="AD72" s="49" t="s">
        <v>2</v>
      </c>
      <c r="AE72" s="49" t="s">
        <v>2</v>
      </c>
      <c r="AF72" s="49" t="s">
        <v>2</v>
      </c>
      <c r="AG72" s="49" t="s">
        <v>2</v>
      </c>
      <c r="AH72" s="49" t="s">
        <v>2</v>
      </c>
      <c r="AI72" s="49" t="s">
        <v>2</v>
      </c>
      <c r="AJ72" s="49" t="s">
        <v>2</v>
      </c>
      <c r="AK72" s="49" t="s">
        <v>2</v>
      </c>
      <c r="AL72" s="49" t="s">
        <v>2</v>
      </c>
      <c r="AM72" s="49" t="s">
        <v>2</v>
      </c>
      <c r="AN72" s="49" t="s">
        <v>2</v>
      </c>
      <c r="AO72" s="49" t="s">
        <v>2</v>
      </c>
      <c r="AP72" s="49" t="s">
        <v>2</v>
      </c>
      <c r="AQ72" s="49" t="s">
        <v>2</v>
      </c>
      <c r="AR72" s="49" t="s">
        <v>2</v>
      </c>
      <c r="AS72" s="49" t="s">
        <v>2</v>
      </c>
      <c r="AT72" s="49" t="s">
        <v>2</v>
      </c>
      <c r="AU72" s="49" t="s">
        <v>2</v>
      </c>
      <c r="AV72" s="49" t="s">
        <v>2</v>
      </c>
      <c r="AW72" s="49" t="s">
        <v>2</v>
      </c>
      <c r="AX72" s="49" t="s">
        <v>2</v>
      </c>
      <c r="AY72" s="49" t="s">
        <v>2</v>
      </c>
      <c r="AZ72" s="49" t="s">
        <v>2</v>
      </c>
      <c r="BA72" s="49" t="s">
        <v>2</v>
      </c>
      <c r="BB72" s="49" t="s">
        <v>2</v>
      </c>
      <c r="BC72" s="49" t="s">
        <v>2</v>
      </c>
      <c r="BD72" s="49" t="s">
        <v>2</v>
      </c>
      <c r="BE72" s="49" t="s">
        <v>2</v>
      </c>
      <c r="BF72" s="49" t="s">
        <v>2</v>
      </c>
      <c r="BG72" s="49" t="s">
        <v>2</v>
      </c>
      <c r="BH72" s="49" t="s">
        <v>2</v>
      </c>
      <c r="BI72" s="49" t="s">
        <v>2</v>
      </c>
      <c r="BJ72" s="49" t="s">
        <v>2</v>
      </c>
      <c r="BK72" s="49" t="s">
        <v>2</v>
      </c>
      <c r="BL72" s="49" t="s">
        <v>2</v>
      </c>
      <c r="BM72" s="49" t="s">
        <v>2</v>
      </c>
      <c r="BN72" s="49" t="s">
        <v>2</v>
      </c>
      <c r="BO72" s="49" t="s">
        <v>2</v>
      </c>
      <c r="BP72" s="49" t="s">
        <v>2</v>
      </c>
      <c r="BQ72" s="49" t="s">
        <v>2</v>
      </c>
      <c r="BR72" s="49" t="s">
        <v>2</v>
      </c>
      <c r="BS72" s="49" t="s">
        <v>2</v>
      </c>
      <c r="BT72" s="49" t="s">
        <v>2</v>
      </c>
      <c r="BU72" s="49" t="s">
        <v>2</v>
      </c>
    </row>
    <row r="73" spans="1:73" x14ac:dyDescent="0.2">
      <c r="A73" s="10" t="str" cm="1">
        <f t="array" ref="A73">IF(AND(Filter_Ver=הנחיות!O73, OR(INDEX(OP_Obligations,ROW(),MATCH(Filter_OP,OP_List))=Filter_M,INDEX(OP_Obligations,ROW(),MATCH(Filter_OP,OP_List))=Filter_O,INDEX(OP_Obligations,ROW(),MATCH(Filter_OP,OP_List))=Filter_N,INDEX(OP_Obligations,ROW(),MATCH(Filter_OP,OP_List))=Filter_I)),"√","X")</f>
        <v>√</v>
      </c>
      <c r="B73" s="53" t="str" cm="1">
        <f t="array" ref="B73">INDEX(OP_Obligations,ROW(),MATCH(Filter_OP,OP_List))</f>
        <v>M</v>
      </c>
      <c r="C73" s="48" t="s">
        <v>424</v>
      </c>
      <c r="D73" s="103" t="s">
        <v>359</v>
      </c>
      <c r="E73" s="104"/>
      <c r="F73" s="104"/>
      <c r="G73" s="104"/>
      <c r="H73" s="105"/>
      <c r="I73" s="15" t="s">
        <v>134</v>
      </c>
      <c r="J73" s="16" t="s">
        <v>142</v>
      </c>
      <c r="K73" s="16" t="s">
        <v>142</v>
      </c>
      <c r="L73" s="15"/>
      <c r="M73" s="15"/>
      <c r="O73" s="11" t="s">
        <v>279</v>
      </c>
      <c r="P73" s="67">
        <f t="shared" si="2"/>
        <v>1</v>
      </c>
      <c r="Q73" s="49" t="s">
        <v>2</v>
      </c>
      <c r="R73" s="49" t="s">
        <v>2</v>
      </c>
      <c r="S73" s="49" t="s">
        <v>2</v>
      </c>
      <c r="T73" s="49" t="s">
        <v>2</v>
      </c>
      <c r="U73" s="49" t="s">
        <v>2</v>
      </c>
      <c r="V73" s="49" t="s">
        <v>2</v>
      </c>
      <c r="W73" s="49" t="s">
        <v>2</v>
      </c>
      <c r="X73" s="49" t="s">
        <v>2</v>
      </c>
      <c r="Y73" s="49" t="s">
        <v>2</v>
      </c>
      <c r="Z73" s="49" t="s">
        <v>2</v>
      </c>
      <c r="AA73" s="49" t="s">
        <v>2</v>
      </c>
      <c r="AB73" s="49" t="s">
        <v>2</v>
      </c>
      <c r="AC73" s="49" t="s">
        <v>2</v>
      </c>
      <c r="AD73" s="49" t="s">
        <v>2</v>
      </c>
      <c r="AE73" s="49" t="s">
        <v>2</v>
      </c>
      <c r="AF73" s="49" t="s">
        <v>2</v>
      </c>
      <c r="AG73" s="49" t="s">
        <v>2</v>
      </c>
      <c r="AH73" s="49" t="s">
        <v>2</v>
      </c>
      <c r="AI73" s="49" t="s">
        <v>2</v>
      </c>
      <c r="AJ73" s="49" t="s">
        <v>2</v>
      </c>
      <c r="AK73" s="49" t="s">
        <v>2</v>
      </c>
      <c r="AL73" s="49" t="s">
        <v>2</v>
      </c>
      <c r="AM73" s="49" t="s">
        <v>2</v>
      </c>
      <c r="AN73" s="49" t="s">
        <v>2</v>
      </c>
      <c r="AO73" s="49" t="s">
        <v>2</v>
      </c>
      <c r="AP73" s="49" t="s">
        <v>2</v>
      </c>
      <c r="AQ73" s="49" t="s">
        <v>2</v>
      </c>
      <c r="AR73" s="49" t="s">
        <v>2</v>
      </c>
      <c r="AS73" s="49" t="s">
        <v>2</v>
      </c>
      <c r="AT73" s="49" t="s">
        <v>2</v>
      </c>
      <c r="AU73" s="49" t="s">
        <v>2</v>
      </c>
      <c r="AV73" s="49" t="s">
        <v>2</v>
      </c>
      <c r="AW73" s="49" t="s">
        <v>2</v>
      </c>
      <c r="AX73" s="49" t="s">
        <v>2</v>
      </c>
      <c r="AY73" s="49" t="s">
        <v>2</v>
      </c>
      <c r="AZ73" s="49" t="s">
        <v>2</v>
      </c>
      <c r="BA73" s="49" t="s">
        <v>2</v>
      </c>
      <c r="BB73" s="49" t="s">
        <v>2</v>
      </c>
      <c r="BC73" s="49" t="s">
        <v>2</v>
      </c>
      <c r="BD73" s="49" t="s">
        <v>2</v>
      </c>
      <c r="BE73" s="49" t="s">
        <v>2</v>
      </c>
      <c r="BF73" s="49" t="s">
        <v>2</v>
      </c>
      <c r="BG73" s="49" t="s">
        <v>2</v>
      </c>
      <c r="BH73" s="49" t="s">
        <v>2</v>
      </c>
      <c r="BI73" s="49" t="s">
        <v>2</v>
      </c>
      <c r="BJ73" s="49" t="s">
        <v>2</v>
      </c>
      <c r="BK73" s="49" t="s">
        <v>2</v>
      </c>
      <c r="BL73" s="49" t="s">
        <v>2</v>
      </c>
      <c r="BM73" s="49" t="s">
        <v>2</v>
      </c>
      <c r="BN73" s="49" t="s">
        <v>2</v>
      </c>
      <c r="BO73" s="49" t="s">
        <v>2</v>
      </c>
      <c r="BP73" s="49" t="s">
        <v>2</v>
      </c>
      <c r="BQ73" s="49" t="s">
        <v>2</v>
      </c>
      <c r="BR73" s="49" t="s">
        <v>2</v>
      </c>
      <c r="BS73" s="49" t="s">
        <v>2</v>
      </c>
      <c r="BT73" s="49" t="s">
        <v>2</v>
      </c>
      <c r="BU73" s="49" t="s">
        <v>2</v>
      </c>
    </row>
    <row r="74" spans="1:73" x14ac:dyDescent="0.2">
      <c r="A74" s="10" t="str" cm="1">
        <f t="array" ref="A74">IF(AND(Filter_Ver=הנחיות!O74, OR(INDEX(OP_Obligations,ROW(),MATCH(Filter_OP,OP_List))=Filter_M,INDEX(OP_Obligations,ROW(),MATCH(Filter_OP,OP_List))=Filter_O,INDEX(OP_Obligations,ROW(),MATCH(Filter_OP,OP_List))=Filter_N,INDEX(OP_Obligations,ROW(),MATCH(Filter_OP,OP_List))=Filter_I)),"√","X")</f>
        <v>√</v>
      </c>
      <c r="B74" s="53" t="str" cm="1">
        <f t="array" ref="B74">INDEX(OP_Obligations,ROW(),MATCH(Filter_OP,OP_List))</f>
        <v>M</v>
      </c>
      <c r="C74" s="48" t="s">
        <v>425</v>
      </c>
      <c r="D74" s="103" t="s">
        <v>357</v>
      </c>
      <c r="E74" s="104"/>
      <c r="F74" s="104"/>
      <c r="G74" s="104"/>
      <c r="H74" s="105"/>
      <c r="I74" s="15"/>
      <c r="J74" s="16"/>
      <c r="K74" s="16"/>
      <c r="L74" s="15"/>
      <c r="M74" s="15"/>
      <c r="O74" s="11" t="s">
        <v>279</v>
      </c>
      <c r="P74" s="67">
        <f t="shared" si="2"/>
        <v>1</v>
      </c>
      <c r="Q74" s="49" t="s">
        <v>2</v>
      </c>
      <c r="R74" s="49" t="s">
        <v>2</v>
      </c>
      <c r="S74" s="49" t="s">
        <v>2</v>
      </c>
      <c r="T74" s="49" t="s">
        <v>2</v>
      </c>
      <c r="U74" s="49" t="s">
        <v>2</v>
      </c>
      <c r="V74" s="49" t="s">
        <v>2</v>
      </c>
      <c r="W74" s="49" t="s">
        <v>2</v>
      </c>
      <c r="X74" s="49" t="s">
        <v>2</v>
      </c>
      <c r="Y74" s="49" t="s">
        <v>2</v>
      </c>
      <c r="Z74" s="49" t="s">
        <v>2</v>
      </c>
      <c r="AA74" s="49" t="s">
        <v>2</v>
      </c>
      <c r="AB74" s="49" t="s">
        <v>2</v>
      </c>
      <c r="AC74" s="49" t="s">
        <v>2</v>
      </c>
      <c r="AD74" s="49" t="s">
        <v>2</v>
      </c>
      <c r="AE74" s="49" t="s">
        <v>2</v>
      </c>
      <c r="AF74" s="49" t="s">
        <v>2</v>
      </c>
      <c r="AG74" s="49" t="s">
        <v>2</v>
      </c>
      <c r="AH74" s="49" t="s">
        <v>2</v>
      </c>
      <c r="AI74" s="49" t="s">
        <v>2</v>
      </c>
      <c r="AJ74" s="49" t="s">
        <v>2</v>
      </c>
      <c r="AK74" s="49" t="s">
        <v>2</v>
      </c>
      <c r="AL74" s="49" t="s">
        <v>2</v>
      </c>
      <c r="AM74" s="49" t="s">
        <v>2</v>
      </c>
      <c r="AN74" s="49" t="s">
        <v>2</v>
      </c>
      <c r="AO74" s="49" t="s">
        <v>2</v>
      </c>
      <c r="AP74" s="49" t="s">
        <v>2</v>
      </c>
      <c r="AQ74" s="49" t="s">
        <v>2</v>
      </c>
      <c r="AR74" s="49" t="s">
        <v>2</v>
      </c>
      <c r="AS74" s="49" t="s">
        <v>2</v>
      </c>
      <c r="AT74" s="49" t="s">
        <v>2</v>
      </c>
      <c r="AU74" s="49" t="s">
        <v>2</v>
      </c>
      <c r="AV74" s="49" t="s">
        <v>2</v>
      </c>
      <c r="AW74" s="49" t="s">
        <v>2</v>
      </c>
      <c r="AX74" s="49" t="s">
        <v>2</v>
      </c>
      <c r="AY74" s="49" t="s">
        <v>2</v>
      </c>
      <c r="AZ74" s="49" t="s">
        <v>2</v>
      </c>
      <c r="BA74" s="49" t="s">
        <v>2</v>
      </c>
      <c r="BB74" s="49" t="s">
        <v>2</v>
      </c>
      <c r="BC74" s="49" t="s">
        <v>2</v>
      </c>
      <c r="BD74" s="49" t="s">
        <v>2</v>
      </c>
      <c r="BE74" s="49" t="s">
        <v>2</v>
      </c>
      <c r="BF74" s="49" t="s">
        <v>2</v>
      </c>
      <c r="BG74" s="49" t="s">
        <v>2</v>
      </c>
      <c r="BH74" s="49" t="s">
        <v>2</v>
      </c>
      <c r="BI74" s="49" t="s">
        <v>2</v>
      </c>
      <c r="BJ74" s="49" t="s">
        <v>2</v>
      </c>
      <c r="BK74" s="49" t="s">
        <v>2</v>
      </c>
      <c r="BL74" s="49" t="s">
        <v>2</v>
      </c>
      <c r="BM74" s="49" t="s">
        <v>2</v>
      </c>
      <c r="BN74" s="49" t="s">
        <v>2</v>
      </c>
      <c r="BO74" s="49" t="s">
        <v>2</v>
      </c>
      <c r="BP74" s="49" t="s">
        <v>2</v>
      </c>
      <c r="BQ74" s="49" t="s">
        <v>2</v>
      </c>
      <c r="BR74" s="49" t="s">
        <v>2</v>
      </c>
      <c r="BS74" s="49" t="s">
        <v>2</v>
      </c>
      <c r="BT74" s="49" t="s">
        <v>2</v>
      </c>
      <c r="BU74" s="49" t="s">
        <v>2</v>
      </c>
    </row>
    <row r="75" spans="1:73" x14ac:dyDescent="0.2">
      <c r="A75" s="10" t="str" cm="1">
        <f t="array" ref="A75">IF(AND(Filter_Ver=הנחיות!O75, OR(INDEX(OP_Obligations,ROW(),MATCH(Filter_OP,OP_List))=Filter_M,INDEX(OP_Obligations,ROW(),MATCH(Filter_OP,OP_List))=Filter_O,INDEX(OP_Obligations,ROW(),MATCH(Filter_OP,OP_List))=Filter_N,INDEX(OP_Obligations,ROW(),MATCH(Filter_OP,OP_List))=Filter_I)),"√","X")</f>
        <v>√</v>
      </c>
      <c r="B75" s="53" t="str" cm="1">
        <f t="array" ref="B75">INDEX(OP_Obligations,ROW(),MATCH(Filter_OP,OP_List))</f>
        <v>M</v>
      </c>
      <c r="C75" s="48" t="s">
        <v>426</v>
      </c>
      <c r="D75" s="103" t="s">
        <v>336</v>
      </c>
      <c r="E75" s="104"/>
      <c r="F75" s="104"/>
      <c r="G75" s="104"/>
      <c r="H75" s="105"/>
      <c r="I75" s="15"/>
      <c r="J75" s="16"/>
      <c r="K75" s="16"/>
      <c r="L75" s="15"/>
      <c r="M75" s="15"/>
      <c r="O75" s="11" t="s">
        <v>279</v>
      </c>
      <c r="P75" s="67">
        <f t="shared" si="2"/>
        <v>1</v>
      </c>
      <c r="Q75" s="49" t="s">
        <v>2</v>
      </c>
      <c r="R75" s="49" t="s">
        <v>2</v>
      </c>
      <c r="S75" s="49" t="s">
        <v>2</v>
      </c>
      <c r="T75" s="49" t="s">
        <v>2</v>
      </c>
      <c r="U75" s="49" t="s">
        <v>2</v>
      </c>
      <c r="V75" s="49" t="s">
        <v>2</v>
      </c>
      <c r="W75" s="49" t="s">
        <v>2</v>
      </c>
      <c r="X75" s="49" t="s">
        <v>2</v>
      </c>
      <c r="Y75" s="49" t="s">
        <v>2</v>
      </c>
      <c r="Z75" s="49" t="s">
        <v>2</v>
      </c>
      <c r="AA75" s="49" t="s">
        <v>2</v>
      </c>
      <c r="AB75" s="49" t="s">
        <v>2</v>
      </c>
      <c r="AC75" s="49" t="s">
        <v>2</v>
      </c>
      <c r="AD75" s="49" t="s">
        <v>2</v>
      </c>
      <c r="AE75" s="49" t="s">
        <v>2</v>
      </c>
      <c r="AF75" s="49" t="s">
        <v>2</v>
      </c>
      <c r="AG75" s="49" t="s">
        <v>2</v>
      </c>
      <c r="AH75" s="49" t="s">
        <v>2</v>
      </c>
      <c r="AI75" s="49" t="s">
        <v>2</v>
      </c>
      <c r="AJ75" s="49" t="s">
        <v>2</v>
      </c>
      <c r="AK75" s="49" t="s">
        <v>2</v>
      </c>
      <c r="AL75" s="49" t="s">
        <v>2</v>
      </c>
      <c r="AM75" s="49" t="s">
        <v>2</v>
      </c>
      <c r="AN75" s="49" t="s">
        <v>2</v>
      </c>
      <c r="AO75" s="49" t="s">
        <v>2</v>
      </c>
      <c r="AP75" s="49" t="s">
        <v>2</v>
      </c>
      <c r="AQ75" s="49" t="s">
        <v>2</v>
      </c>
      <c r="AR75" s="49" t="s">
        <v>2</v>
      </c>
      <c r="AS75" s="49" t="s">
        <v>2</v>
      </c>
      <c r="AT75" s="49" t="s">
        <v>2</v>
      </c>
      <c r="AU75" s="49" t="s">
        <v>2</v>
      </c>
      <c r="AV75" s="49" t="s">
        <v>2</v>
      </c>
      <c r="AW75" s="49" t="s">
        <v>2</v>
      </c>
      <c r="AX75" s="49" t="s">
        <v>2</v>
      </c>
      <c r="AY75" s="49" t="s">
        <v>2</v>
      </c>
      <c r="AZ75" s="49" t="s">
        <v>2</v>
      </c>
      <c r="BA75" s="49" t="s">
        <v>2</v>
      </c>
      <c r="BB75" s="49" t="s">
        <v>2</v>
      </c>
      <c r="BC75" s="49" t="s">
        <v>2</v>
      </c>
      <c r="BD75" s="49" t="s">
        <v>2</v>
      </c>
      <c r="BE75" s="49" t="s">
        <v>2</v>
      </c>
      <c r="BF75" s="49" t="s">
        <v>2</v>
      </c>
      <c r="BG75" s="49" t="s">
        <v>2</v>
      </c>
      <c r="BH75" s="49" t="s">
        <v>2</v>
      </c>
      <c r="BI75" s="49" t="s">
        <v>2</v>
      </c>
      <c r="BJ75" s="49" t="s">
        <v>2</v>
      </c>
      <c r="BK75" s="49" t="s">
        <v>2</v>
      </c>
      <c r="BL75" s="49" t="s">
        <v>2</v>
      </c>
      <c r="BM75" s="49" t="s">
        <v>2</v>
      </c>
      <c r="BN75" s="49" t="s">
        <v>2</v>
      </c>
      <c r="BO75" s="49" t="s">
        <v>2</v>
      </c>
      <c r="BP75" s="49" t="s">
        <v>2</v>
      </c>
      <c r="BQ75" s="49" t="s">
        <v>2</v>
      </c>
      <c r="BR75" s="49" t="s">
        <v>2</v>
      </c>
      <c r="BS75" s="49" t="s">
        <v>2</v>
      </c>
      <c r="BT75" s="49" t="s">
        <v>2</v>
      </c>
      <c r="BU75" s="49" t="s">
        <v>2</v>
      </c>
    </row>
    <row r="76" spans="1:73" x14ac:dyDescent="0.2">
      <c r="A76" s="10" t="str" cm="1">
        <f t="array" ref="A76">IF(AND(Filter_Ver=הנחיות!O76, OR(INDEX(OP_Obligations,ROW(),MATCH(Filter_OP,OP_List))=Filter_M,INDEX(OP_Obligations,ROW(),MATCH(Filter_OP,OP_List))=Filter_O,INDEX(OP_Obligations,ROW(),MATCH(Filter_OP,OP_List))=Filter_N,INDEX(OP_Obligations,ROW(),MATCH(Filter_OP,OP_List))=Filter_I)),"√","X")</f>
        <v>√</v>
      </c>
      <c r="B76" s="53" t="str" cm="1">
        <f t="array" ref="B76">INDEX(OP_Obligations,ROW(),MATCH(Filter_OP,OP_List))</f>
        <v>M</v>
      </c>
      <c r="C76" s="48" t="s">
        <v>427</v>
      </c>
      <c r="D76" s="103" t="s">
        <v>358</v>
      </c>
      <c r="E76" s="104"/>
      <c r="F76" s="104"/>
      <c r="G76" s="104"/>
      <c r="H76" s="105"/>
      <c r="I76" s="15"/>
      <c r="J76" s="16"/>
      <c r="K76" s="16"/>
      <c r="L76" s="15"/>
      <c r="M76" s="15"/>
      <c r="O76" s="11" t="s">
        <v>279</v>
      </c>
      <c r="P76" s="67">
        <f t="shared" si="2"/>
        <v>1</v>
      </c>
      <c r="Q76" s="49" t="s">
        <v>2</v>
      </c>
      <c r="R76" s="49" t="s">
        <v>2</v>
      </c>
      <c r="S76" s="49" t="s">
        <v>2</v>
      </c>
      <c r="T76" s="49" t="s">
        <v>2</v>
      </c>
      <c r="U76" s="49" t="s">
        <v>2</v>
      </c>
      <c r="V76" s="49" t="s">
        <v>2</v>
      </c>
      <c r="W76" s="49" t="s">
        <v>2</v>
      </c>
      <c r="X76" s="49" t="s">
        <v>2</v>
      </c>
      <c r="Y76" s="49" t="s">
        <v>2</v>
      </c>
      <c r="Z76" s="49" t="s">
        <v>2</v>
      </c>
      <c r="AA76" s="49" t="s">
        <v>2</v>
      </c>
      <c r="AB76" s="49" t="s">
        <v>2</v>
      </c>
      <c r="AC76" s="49" t="s">
        <v>2</v>
      </c>
      <c r="AD76" s="49" t="s">
        <v>2</v>
      </c>
      <c r="AE76" s="49" t="s">
        <v>2</v>
      </c>
      <c r="AF76" s="49" t="s">
        <v>2</v>
      </c>
      <c r="AG76" s="49" t="s">
        <v>2</v>
      </c>
      <c r="AH76" s="49" t="s">
        <v>2</v>
      </c>
      <c r="AI76" s="49" t="s">
        <v>2</v>
      </c>
      <c r="AJ76" s="49" t="s">
        <v>2</v>
      </c>
      <c r="AK76" s="49" t="s">
        <v>2</v>
      </c>
      <c r="AL76" s="49" t="s">
        <v>2</v>
      </c>
      <c r="AM76" s="49" t="s">
        <v>2</v>
      </c>
      <c r="AN76" s="49" t="s">
        <v>2</v>
      </c>
      <c r="AO76" s="49" t="s">
        <v>2</v>
      </c>
      <c r="AP76" s="49" t="s">
        <v>2</v>
      </c>
      <c r="AQ76" s="49" t="s">
        <v>2</v>
      </c>
      <c r="AR76" s="49" t="s">
        <v>2</v>
      </c>
      <c r="AS76" s="49" t="s">
        <v>2</v>
      </c>
      <c r="AT76" s="49" t="s">
        <v>2</v>
      </c>
      <c r="AU76" s="49" t="s">
        <v>2</v>
      </c>
      <c r="AV76" s="49" t="s">
        <v>2</v>
      </c>
      <c r="AW76" s="49" t="s">
        <v>2</v>
      </c>
      <c r="AX76" s="49" t="s">
        <v>2</v>
      </c>
      <c r="AY76" s="49" t="s">
        <v>2</v>
      </c>
      <c r="AZ76" s="49" t="s">
        <v>2</v>
      </c>
      <c r="BA76" s="49" t="s">
        <v>2</v>
      </c>
      <c r="BB76" s="49" t="s">
        <v>2</v>
      </c>
      <c r="BC76" s="49" t="s">
        <v>2</v>
      </c>
      <c r="BD76" s="49" t="s">
        <v>2</v>
      </c>
      <c r="BE76" s="49" t="s">
        <v>2</v>
      </c>
      <c r="BF76" s="49" t="s">
        <v>2</v>
      </c>
      <c r="BG76" s="49" t="s">
        <v>2</v>
      </c>
      <c r="BH76" s="49" t="s">
        <v>2</v>
      </c>
      <c r="BI76" s="49" t="s">
        <v>2</v>
      </c>
      <c r="BJ76" s="49" t="s">
        <v>2</v>
      </c>
      <c r="BK76" s="49" t="s">
        <v>2</v>
      </c>
      <c r="BL76" s="49" t="s">
        <v>2</v>
      </c>
      <c r="BM76" s="49" t="s">
        <v>2</v>
      </c>
      <c r="BN76" s="49" t="s">
        <v>2</v>
      </c>
      <c r="BO76" s="49" t="s">
        <v>2</v>
      </c>
      <c r="BP76" s="49" t="s">
        <v>2</v>
      </c>
      <c r="BQ76" s="49" t="s">
        <v>2</v>
      </c>
      <c r="BR76" s="49" t="s">
        <v>2</v>
      </c>
      <c r="BS76" s="49" t="s">
        <v>2</v>
      </c>
      <c r="BT76" s="49" t="s">
        <v>2</v>
      </c>
      <c r="BU76" s="49" t="s">
        <v>2</v>
      </c>
    </row>
    <row r="77" spans="1:73" x14ac:dyDescent="0.2">
      <c r="A77" s="10" t="str" cm="1">
        <f t="array" ref="A77">IF(AND(Filter_Ver=הנחיות!O77, OR(INDEX(OP_Obligations,ROW(),MATCH(Filter_OP,OP_List))=Filter_M,INDEX(OP_Obligations,ROW(),MATCH(Filter_OP,OP_List))=Filter_O,INDEX(OP_Obligations,ROW(),MATCH(Filter_OP,OP_List))=Filter_N,INDEX(OP_Obligations,ROW(),MATCH(Filter_OP,OP_List))=Filter_I)),"√","X")</f>
        <v>√</v>
      </c>
      <c r="B77" s="53" t="str" cm="1">
        <f t="array" ref="B77">INDEX(OP_Obligations,ROW(),MATCH(Filter_OP,OP_List))</f>
        <v>M</v>
      </c>
      <c r="C77" s="48" t="s">
        <v>428</v>
      </c>
      <c r="D77" s="103" t="s">
        <v>338</v>
      </c>
      <c r="E77" s="104"/>
      <c r="F77" s="104"/>
      <c r="G77" s="104"/>
      <c r="H77" s="105"/>
      <c r="I77" s="15" t="s">
        <v>134</v>
      </c>
      <c r="J77" s="16" t="s">
        <v>142</v>
      </c>
      <c r="K77" s="16" t="s">
        <v>142</v>
      </c>
      <c r="L77" s="15"/>
      <c r="M77" s="15"/>
      <c r="O77" s="11" t="s">
        <v>279</v>
      </c>
      <c r="P77" s="67">
        <f t="shared" si="2"/>
        <v>1</v>
      </c>
      <c r="Q77" s="49" t="s">
        <v>2</v>
      </c>
      <c r="R77" s="49" t="s">
        <v>2</v>
      </c>
      <c r="S77" s="49" t="s">
        <v>2</v>
      </c>
      <c r="T77" s="49" t="s">
        <v>2</v>
      </c>
      <c r="U77" s="49" t="s">
        <v>2</v>
      </c>
      <c r="V77" s="49" t="s">
        <v>2</v>
      </c>
      <c r="W77" s="49" t="s">
        <v>2</v>
      </c>
      <c r="X77" s="49" t="s">
        <v>2</v>
      </c>
      <c r="Y77" s="49" t="s">
        <v>2</v>
      </c>
      <c r="Z77" s="49" t="s">
        <v>2</v>
      </c>
      <c r="AA77" s="49" t="s">
        <v>2</v>
      </c>
      <c r="AB77" s="49" t="s">
        <v>2</v>
      </c>
      <c r="AC77" s="49" t="s">
        <v>2</v>
      </c>
      <c r="AD77" s="49" t="s">
        <v>2</v>
      </c>
      <c r="AE77" s="49" t="s">
        <v>2</v>
      </c>
      <c r="AF77" s="49" t="s">
        <v>2</v>
      </c>
      <c r="AG77" s="49" t="s">
        <v>2</v>
      </c>
      <c r="AH77" s="49" t="s">
        <v>2</v>
      </c>
      <c r="AI77" s="49" t="s">
        <v>2</v>
      </c>
      <c r="AJ77" s="49" t="s">
        <v>2</v>
      </c>
      <c r="AK77" s="49" t="s">
        <v>2</v>
      </c>
      <c r="AL77" s="49" t="s">
        <v>2</v>
      </c>
      <c r="AM77" s="49" t="s">
        <v>2</v>
      </c>
      <c r="AN77" s="49" t="s">
        <v>2</v>
      </c>
      <c r="AO77" s="49" t="s">
        <v>2</v>
      </c>
      <c r="AP77" s="49" t="s">
        <v>2</v>
      </c>
      <c r="AQ77" s="49" t="s">
        <v>2</v>
      </c>
      <c r="AR77" s="49" t="s">
        <v>2</v>
      </c>
      <c r="AS77" s="49" t="s">
        <v>2</v>
      </c>
      <c r="AT77" s="49" t="s">
        <v>2</v>
      </c>
      <c r="AU77" s="49" t="s">
        <v>2</v>
      </c>
      <c r="AV77" s="49" t="s">
        <v>2</v>
      </c>
      <c r="AW77" s="49" t="s">
        <v>2</v>
      </c>
      <c r="AX77" s="49" t="s">
        <v>2</v>
      </c>
      <c r="AY77" s="49" t="s">
        <v>2</v>
      </c>
      <c r="AZ77" s="49" t="s">
        <v>2</v>
      </c>
      <c r="BA77" s="49" t="s">
        <v>2</v>
      </c>
      <c r="BB77" s="49" t="s">
        <v>2</v>
      </c>
      <c r="BC77" s="49" t="s">
        <v>2</v>
      </c>
      <c r="BD77" s="49" t="s">
        <v>2</v>
      </c>
      <c r="BE77" s="49" t="s">
        <v>2</v>
      </c>
      <c r="BF77" s="49" t="s">
        <v>2</v>
      </c>
      <c r="BG77" s="49" t="s">
        <v>2</v>
      </c>
      <c r="BH77" s="49" t="s">
        <v>2</v>
      </c>
      <c r="BI77" s="49" t="s">
        <v>2</v>
      </c>
      <c r="BJ77" s="49" t="s">
        <v>2</v>
      </c>
      <c r="BK77" s="49" t="s">
        <v>2</v>
      </c>
      <c r="BL77" s="49" t="s">
        <v>2</v>
      </c>
      <c r="BM77" s="49" t="s">
        <v>2</v>
      </c>
      <c r="BN77" s="49" t="s">
        <v>2</v>
      </c>
      <c r="BO77" s="49" t="s">
        <v>2</v>
      </c>
      <c r="BP77" s="49" t="s">
        <v>2</v>
      </c>
      <c r="BQ77" s="49" t="s">
        <v>2</v>
      </c>
      <c r="BR77" s="49" t="s">
        <v>2</v>
      </c>
      <c r="BS77" s="49" t="s">
        <v>2</v>
      </c>
      <c r="BT77" s="49" t="s">
        <v>2</v>
      </c>
      <c r="BU77" s="49" t="s">
        <v>2</v>
      </c>
    </row>
    <row r="78" spans="1:73" x14ac:dyDescent="0.2">
      <c r="A78" s="10" t="str" cm="1">
        <f t="array" ref="A78">IF(AND(Filter_Ver=הנחיות!O78, OR(INDEX(OP_Obligations,ROW(),MATCH(Filter_OP,OP_List))=Filter_M,INDEX(OP_Obligations,ROW(),MATCH(Filter_OP,OP_List))=Filter_O,INDEX(OP_Obligations,ROW(),MATCH(Filter_OP,OP_List))=Filter_N,INDEX(OP_Obligations,ROW(),MATCH(Filter_OP,OP_List))=Filter_I)),"√","X")</f>
        <v>√</v>
      </c>
      <c r="B78" s="53" t="str" cm="1">
        <f t="array" ref="B78">INDEX(OP_Obligations,ROW(),MATCH(Filter_OP,OP_List))</f>
        <v>M</v>
      </c>
      <c r="C78" s="48" t="s">
        <v>429</v>
      </c>
      <c r="D78" s="103" t="s">
        <v>337</v>
      </c>
      <c r="E78" s="104"/>
      <c r="F78" s="104"/>
      <c r="G78" s="104"/>
      <c r="H78" s="105"/>
      <c r="I78" s="15" t="s">
        <v>134</v>
      </c>
      <c r="J78" s="16" t="s">
        <v>142</v>
      </c>
      <c r="K78" s="16" t="s">
        <v>142</v>
      </c>
      <c r="L78" s="15"/>
      <c r="M78" s="15"/>
      <c r="O78" s="11" t="s">
        <v>279</v>
      </c>
      <c r="P78" s="67">
        <f t="shared" si="2"/>
        <v>1</v>
      </c>
      <c r="Q78" s="49" t="s">
        <v>2</v>
      </c>
      <c r="R78" s="49" t="s">
        <v>2</v>
      </c>
      <c r="S78" s="49" t="s">
        <v>2</v>
      </c>
      <c r="T78" s="49" t="s">
        <v>2</v>
      </c>
      <c r="U78" s="49" t="s">
        <v>2</v>
      </c>
      <c r="V78" s="49" t="s">
        <v>2</v>
      </c>
      <c r="W78" s="49" t="s">
        <v>2</v>
      </c>
      <c r="X78" s="49" t="s">
        <v>2</v>
      </c>
      <c r="Y78" s="49" t="s">
        <v>2</v>
      </c>
      <c r="Z78" s="49" t="s">
        <v>2</v>
      </c>
      <c r="AA78" s="49" t="s">
        <v>2</v>
      </c>
      <c r="AB78" s="49" t="s">
        <v>2</v>
      </c>
      <c r="AC78" s="49" t="s">
        <v>2</v>
      </c>
      <c r="AD78" s="49" t="s">
        <v>2</v>
      </c>
      <c r="AE78" s="49" t="s">
        <v>2</v>
      </c>
      <c r="AF78" s="49" t="s">
        <v>2</v>
      </c>
      <c r="AG78" s="49" t="s">
        <v>2</v>
      </c>
      <c r="AH78" s="49" t="s">
        <v>2</v>
      </c>
      <c r="AI78" s="49" t="s">
        <v>2</v>
      </c>
      <c r="AJ78" s="49" t="s">
        <v>2</v>
      </c>
      <c r="AK78" s="49" t="s">
        <v>2</v>
      </c>
      <c r="AL78" s="49" t="s">
        <v>2</v>
      </c>
      <c r="AM78" s="49" t="s">
        <v>2</v>
      </c>
      <c r="AN78" s="49" t="s">
        <v>2</v>
      </c>
      <c r="AO78" s="49" t="s">
        <v>2</v>
      </c>
      <c r="AP78" s="49" t="s">
        <v>2</v>
      </c>
      <c r="AQ78" s="49" t="s">
        <v>2</v>
      </c>
      <c r="AR78" s="49" t="s">
        <v>2</v>
      </c>
      <c r="AS78" s="49" t="s">
        <v>2</v>
      </c>
      <c r="AT78" s="49" t="s">
        <v>2</v>
      </c>
      <c r="AU78" s="49" t="s">
        <v>2</v>
      </c>
      <c r="AV78" s="49" t="s">
        <v>2</v>
      </c>
      <c r="AW78" s="49" t="s">
        <v>2</v>
      </c>
      <c r="AX78" s="49" t="s">
        <v>2</v>
      </c>
      <c r="AY78" s="49" t="s">
        <v>2</v>
      </c>
      <c r="AZ78" s="49" t="s">
        <v>2</v>
      </c>
      <c r="BA78" s="49" t="s">
        <v>2</v>
      </c>
      <c r="BB78" s="49" t="s">
        <v>2</v>
      </c>
      <c r="BC78" s="49" t="s">
        <v>2</v>
      </c>
      <c r="BD78" s="49" t="s">
        <v>2</v>
      </c>
      <c r="BE78" s="49" t="s">
        <v>2</v>
      </c>
      <c r="BF78" s="49" t="s">
        <v>2</v>
      </c>
      <c r="BG78" s="49" t="s">
        <v>2</v>
      </c>
      <c r="BH78" s="49" t="s">
        <v>2</v>
      </c>
      <c r="BI78" s="49" t="s">
        <v>2</v>
      </c>
      <c r="BJ78" s="49" t="s">
        <v>2</v>
      </c>
      <c r="BK78" s="49" t="s">
        <v>2</v>
      </c>
      <c r="BL78" s="49" t="s">
        <v>2</v>
      </c>
      <c r="BM78" s="49" t="s">
        <v>2</v>
      </c>
      <c r="BN78" s="49" t="s">
        <v>2</v>
      </c>
      <c r="BO78" s="49" t="s">
        <v>2</v>
      </c>
      <c r="BP78" s="49" t="s">
        <v>2</v>
      </c>
      <c r="BQ78" s="49" t="s">
        <v>2</v>
      </c>
      <c r="BR78" s="49" t="s">
        <v>2</v>
      </c>
      <c r="BS78" s="49" t="s">
        <v>2</v>
      </c>
      <c r="BT78" s="49" t="s">
        <v>2</v>
      </c>
      <c r="BU78" s="49" t="s">
        <v>2</v>
      </c>
    </row>
    <row r="79" spans="1:73" x14ac:dyDescent="0.2">
      <c r="A79" s="10" t="str" cm="1">
        <f t="array" ref="A79">IF(AND(Filter_Ver=הנחיות!O79, OR(INDEX(OP_Obligations,ROW(),MATCH(Filter_OP,OP_List))=Filter_M,INDEX(OP_Obligations,ROW(),MATCH(Filter_OP,OP_List))=Filter_O,INDEX(OP_Obligations,ROW(),MATCH(Filter_OP,OP_List))=Filter_N,INDEX(OP_Obligations,ROW(),MATCH(Filter_OP,OP_List))=Filter_I)),"√","X")</f>
        <v>√</v>
      </c>
      <c r="B79" s="53" t="str" cm="1">
        <f t="array" ref="B79">INDEX(OP_Obligations,ROW(),MATCH(Filter_OP,OP_List))</f>
        <v>M</v>
      </c>
      <c r="C79" s="48" t="s">
        <v>430</v>
      </c>
      <c r="D79" s="103" t="s">
        <v>360</v>
      </c>
      <c r="E79" s="104"/>
      <c r="F79" s="104"/>
      <c r="G79" s="104"/>
      <c r="H79" s="105"/>
      <c r="I79" s="15" t="s">
        <v>134</v>
      </c>
      <c r="J79" s="16" t="s">
        <v>142</v>
      </c>
      <c r="K79" s="16" t="s">
        <v>142</v>
      </c>
      <c r="L79" s="15"/>
      <c r="M79" s="15"/>
      <c r="O79" s="11" t="s">
        <v>279</v>
      </c>
      <c r="P79" s="67">
        <f t="shared" si="2"/>
        <v>1</v>
      </c>
      <c r="Q79" s="49" t="s">
        <v>2</v>
      </c>
      <c r="R79" s="49" t="s">
        <v>2</v>
      </c>
      <c r="S79" s="49" t="s">
        <v>2</v>
      </c>
      <c r="T79" s="49" t="s">
        <v>2</v>
      </c>
      <c r="U79" s="49" t="s">
        <v>2</v>
      </c>
      <c r="V79" s="49" t="s">
        <v>2</v>
      </c>
      <c r="W79" s="49" t="s">
        <v>2</v>
      </c>
      <c r="X79" s="49" t="s">
        <v>2</v>
      </c>
      <c r="Y79" s="49" t="s">
        <v>2</v>
      </c>
      <c r="Z79" s="49" t="s">
        <v>2</v>
      </c>
      <c r="AA79" s="49" t="s">
        <v>2</v>
      </c>
      <c r="AB79" s="49" t="s">
        <v>2</v>
      </c>
      <c r="AC79" s="49" t="s">
        <v>2</v>
      </c>
      <c r="AD79" s="49" t="s">
        <v>2</v>
      </c>
      <c r="AE79" s="49" t="s">
        <v>2</v>
      </c>
      <c r="AF79" s="49" t="s">
        <v>2</v>
      </c>
      <c r="AG79" s="49" t="s">
        <v>2</v>
      </c>
      <c r="AH79" s="49" t="s">
        <v>2</v>
      </c>
      <c r="AI79" s="49" t="s">
        <v>2</v>
      </c>
      <c r="AJ79" s="49" t="s">
        <v>2</v>
      </c>
      <c r="AK79" s="49" t="s">
        <v>2</v>
      </c>
      <c r="AL79" s="49" t="s">
        <v>2</v>
      </c>
      <c r="AM79" s="49" t="s">
        <v>2</v>
      </c>
      <c r="AN79" s="49" t="s">
        <v>2</v>
      </c>
      <c r="AO79" s="49" t="s">
        <v>2</v>
      </c>
      <c r="AP79" s="49" t="s">
        <v>2</v>
      </c>
      <c r="AQ79" s="49" t="s">
        <v>2</v>
      </c>
      <c r="AR79" s="49" t="s">
        <v>2</v>
      </c>
      <c r="AS79" s="49" t="s">
        <v>2</v>
      </c>
      <c r="AT79" s="49" t="s">
        <v>2</v>
      </c>
      <c r="AU79" s="49" t="s">
        <v>2</v>
      </c>
      <c r="AV79" s="49" t="s">
        <v>2</v>
      </c>
      <c r="AW79" s="49" t="s">
        <v>2</v>
      </c>
      <c r="AX79" s="49" t="s">
        <v>2</v>
      </c>
      <c r="AY79" s="49" t="s">
        <v>2</v>
      </c>
      <c r="AZ79" s="49" t="s">
        <v>2</v>
      </c>
      <c r="BA79" s="49" t="s">
        <v>2</v>
      </c>
      <c r="BB79" s="49" t="s">
        <v>2</v>
      </c>
      <c r="BC79" s="49" t="s">
        <v>2</v>
      </c>
      <c r="BD79" s="49" t="s">
        <v>2</v>
      </c>
      <c r="BE79" s="49" t="s">
        <v>2</v>
      </c>
      <c r="BF79" s="49" t="s">
        <v>2</v>
      </c>
      <c r="BG79" s="49" t="s">
        <v>2</v>
      </c>
      <c r="BH79" s="49" t="s">
        <v>2</v>
      </c>
      <c r="BI79" s="49" t="s">
        <v>2</v>
      </c>
      <c r="BJ79" s="49" t="s">
        <v>2</v>
      </c>
      <c r="BK79" s="49" t="s">
        <v>2</v>
      </c>
      <c r="BL79" s="49" t="s">
        <v>2</v>
      </c>
      <c r="BM79" s="49" t="s">
        <v>2</v>
      </c>
      <c r="BN79" s="49" t="s">
        <v>2</v>
      </c>
      <c r="BO79" s="49" t="s">
        <v>2</v>
      </c>
      <c r="BP79" s="49" t="s">
        <v>2</v>
      </c>
      <c r="BQ79" s="49" t="s">
        <v>2</v>
      </c>
      <c r="BR79" s="49" t="s">
        <v>2</v>
      </c>
      <c r="BS79" s="49" t="s">
        <v>2</v>
      </c>
      <c r="BT79" s="49" t="s">
        <v>2</v>
      </c>
      <c r="BU79" s="49" t="s">
        <v>2</v>
      </c>
    </row>
    <row r="80" spans="1:73" x14ac:dyDescent="0.2">
      <c r="A80" s="10" t="str" cm="1">
        <f t="array" ref="A80">IF(AND(Filter_Ver=הנחיות!O80, OR(INDEX(OP_Obligations,ROW(),MATCH(Filter_OP,OP_List))=Filter_M,INDEX(OP_Obligations,ROW(),MATCH(Filter_OP,OP_List))=Filter_O,INDEX(OP_Obligations,ROW(),MATCH(Filter_OP,OP_List))=Filter_N,INDEX(OP_Obligations,ROW(),MATCH(Filter_OP,OP_List))=Filter_I)),"√","X")</f>
        <v>√</v>
      </c>
      <c r="B80" s="53" t="str" cm="1">
        <f t="array" ref="B80">INDEX(OP_Obligations,ROW(),MATCH(Filter_OP,OP_List))</f>
        <v>M</v>
      </c>
      <c r="C80" s="48" t="s">
        <v>431</v>
      </c>
      <c r="D80" s="103" t="s">
        <v>339</v>
      </c>
      <c r="E80" s="104"/>
      <c r="F80" s="104"/>
      <c r="G80" s="104"/>
      <c r="H80" s="105"/>
      <c r="I80" s="15" t="s">
        <v>134</v>
      </c>
      <c r="J80" s="16" t="s">
        <v>142</v>
      </c>
      <c r="K80" s="16" t="s">
        <v>142</v>
      </c>
      <c r="L80" s="15"/>
      <c r="M80" s="15"/>
      <c r="O80" s="11" t="s">
        <v>279</v>
      </c>
      <c r="P80" s="67">
        <f t="shared" si="2"/>
        <v>1</v>
      </c>
      <c r="Q80" s="49" t="s">
        <v>2</v>
      </c>
      <c r="R80" s="49" t="s">
        <v>2</v>
      </c>
      <c r="S80" s="49" t="s">
        <v>2</v>
      </c>
      <c r="T80" s="49" t="s">
        <v>2</v>
      </c>
      <c r="U80" s="49" t="s">
        <v>2</v>
      </c>
      <c r="V80" s="49" t="s">
        <v>2</v>
      </c>
      <c r="W80" s="49" t="s">
        <v>2</v>
      </c>
      <c r="X80" s="49" t="s">
        <v>2</v>
      </c>
      <c r="Y80" s="49" t="s">
        <v>2</v>
      </c>
      <c r="Z80" s="49" t="s">
        <v>2</v>
      </c>
      <c r="AA80" s="49" t="s">
        <v>2</v>
      </c>
      <c r="AB80" s="49" t="s">
        <v>2</v>
      </c>
      <c r="AC80" s="49" t="s">
        <v>2</v>
      </c>
      <c r="AD80" s="49" t="s">
        <v>2</v>
      </c>
      <c r="AE80" s="49" t="s">
        <v>2</v>
      </c>
      <c r="AF80" s="49" t="s">
        <v>2</v>
      </c>
      <c r="AG80" s="49" t="s">
        <v>2</v>
      </c>
      <c r="AH80" s="49" t="s">
        <v>2</v>
      </c>
      <c r="AI80" s="49" t="s">
        <v>2</v>
      </c>
      <c r="AJ80" s="49" t="s">
        <v>2</v>
      </c>
      <c r="AK80" s="49" t="s">
        <v>2</v>
      </c>
      <c r="AL80" s="49" t="s">
        <v>2</v>
      </c>
      <c r="AM80" s="49" t="s">
        <v>2</v>
      </c>
      <c r="AN80" s="49" t="s">
        <v>2</v>
      </c>
      <c r="AO80" s="49" t="s">
        <v>2</v>
      </c>
      <c r="AP80" s="49" t="s">
        <v>2</v>
      </c>
      <c r="AQ80" s="49" t="s">
        <v>2</v>
      </c>
      <c r="AR80" s="49" t="s">
        <v>2</v>
      </c>
      <c r="AS80" s="49" t="s">
        <v>2</v>
      </c>
      <c r="AT80" s="49" t="s">
        <v>2</v>
      </c>
      <c r="AU80" s="49" t="s">
        <v>2</v>
      </c>
      <c r="AV80" s="49" t="s">
        <v>2</v>
      </c>
      <c r="AW80" s="49" t="s">
        <v>2</v>
      </c>
      <c r="AX80" s="49" t="s">
        <v>2</v>
      </c>
      <c r="AY80" s="49" t="s">
        <v>2</v>
      </c>
      <c r="AZ80" s="49" t="s">
        <v>2</v>
      </c>
      <c r="BA80" s="49" t="s">
        <v>2</v>
      </c>
      <c r="BB80" s="49" t="s">
        <v>2</v>
      </c>
      <c r="BC80" s="49" t="s">
        <v>2</v>
      </c>
      <c r="BD80" s="49" t="s">
        <v>2</v>
      </c>
      <c r="BE80" s="49" t="s">
        <v>2</v>
      </c>
      <c r="BF80" s="49" t="s">
        <v>2</v>
      </c>
      <c r="BG80" s="49" t="s">
        <v>2</v>
      </c>
      <c r="BH80" s="49" t="s">
        <v>2</v>
      </c>
      <c r="BI80" s="49" t="s">
        <v>2</v>
      </c>
      <c r="BJ80" s="49" t="s">
        <v>2</v>
      </c>
      <c r="BK80" s="49" t="s">
        <v>2</v>
      </c>
      <c r="BL80" s="49" t="s">
        <v>2</v>
      </c>
      <c r="BM80" s="49" t="s">
        <v>2</v>
      </c>
      <c r="BN80" s="49" t="s">
        <v>2</v>
      </c>
      <c r="BO80" s="49" t="s">
        <v>2</v>
      </c>
      <c r="BP80" s="49" t="s">
        <v>2</v>
      </c>
      <c r="BQ80" s="49" t="s">
        <v>2</v>
      </c>
      <c r="BR80" s="49" t="s">
        <v>2</v>
      </c>
      <c r="BS80" s="49" t="s">
        <v>2</v>
      </c>
      <c r="BT80" s="49" t="s">
        <v>2</v>
      </c>
      <c r="BU80" s="49" t="s">
        <v>2</v>
      </c>
    </row>
    <row r="81" spans="1:73" x14ac:dyDescent="0.2">
      <c r="A81" s="10" t="str" cm="1">
        <f t="array" ref="A81">IF(AND(Filter_Ver=הנחיות!O81, OR(INDEX(OP_Obligations,ROW(),MATCH(Filter_OP,OP_List))=Filter_M,INDEX(OP_Obligations,ROW(),MATCH(Filter_OP,OP_List))=Filter_O,INDEX(OP_Obligations,ROW(),MATCH(Filter_OP,OP_List))=Filter_N,INDEX(OP_Obligations,ROW(),MATCH(Filter_OP,OP_List))=Filter_I)),"√","X")</f>
        <v>√</v>
      </c>
      <c r="B81" s="53" t="str" cm="1">
        <f t="array" ref="B81">INDEX(OP_Obligations,ROW(),MATCH(Filter_OP,OP_List))</f>
        <v>M</v>
      </c>
      <c r="C81" s="48" t="s">
        <v>432</v>
      </c>
      <c r="D81" s="103" t="s">
        <v>340</v>
      </c>
      <c r="E81" s="104"/>
      <c r="F81" s="104"/>
      <c r="G81" s="104"/>
      <c r="H81" s="105"/>
      <c r="I81" s="15" t="s">
        <v>134</v>
      </c>
      <c r="J81" s="16" t="s">
        <v>142</v>
      </c>
      <c r="K81" s="16" t="s">
        <v>142</v>
      </c>
      <c r="L81" s="15"/>
      <c r="M81" s="15"/>
      <c r="O81" s="11" t="s">
        <v>279</v>
      </c>
      <c r="P81" s="67">
        <f t="shared" si="2"/>
        <v>1</v>
      </c>
      <c r="Q81" s="49" t="s">
        <v>2</v>
      </c>
      <c r="R81" s="49" t="s">
        <v>2</v>
      </c>
      <c r="S81" s="49" t="s">
        <v>2</v>
      </c>
      <c r="T81" s="49" t="s">
        <v>2</v>
      </c>
      <c r="U81" s="49" t="s">
        <v>2</v>
      </c>
      <c r="V81" s="49" t="s">
        <v>2</v>
      </c>
      <c r="W81" s="49" t="s">
        <v>2</v>
      </c>
      <c r="X81" s="49" t="s">
        <v>2</v>
      </c>
      <c r="Y81" s="49" t="s">
        <v>2</v>
      </c>
      <c r="Z81" s="49" t="s">
        <v>2</v>
      </c>
      <c r="AA81" s="49" t="s">
        <v>2</v>
      </c>
      <c r="AB81" s="49" t="s">
        <v>2</v>
      </c>
      <c r="AC81" s="49" t="s">
        <v>2</v>
      </c>
      <c r="AD81" s="49" t="s">
        <v>2</v>
      </c>
      <c r="AE81" s="49" t="s">
        <v>2</v>
      </c>
      <c r="AF81" s="49" t="s">
        <v>2</v>
      </c>
      <c r="AG81" s="49" t="s">
        <v>2</v>
      </c>
      <c r="AH81" s="49" t="s">
        <v>2</v>
      </c>
      <c r="AI81" s="49" t="s">
        <v>2</v>
      </c>
      <c r="AJ81" s="49" t="s">
        <v>2</v>
      </c>
      <c r="AK81" s="49" t="s">
        <v>2</v>
      </c>
      <c r="AL81" s="49" t="s">
        <v>2</v>
      </c>
      <c r="AM81" s="49" t="s">
        <v>2</v>
      </c>
      <c r="AN81" s="49" t="s">
        <v>2</v>
      </c>
      <c r="AO81" s="49" t="s">
        <v>2</v>
      </c>
      <c r="AP81" s="49" t="s">
        <v>2</v>
      </c>
      <c r="AQ81" s="49" t="s">
        <v>2</v>
      </c>
      <c r="AR81" s="49" t="s">
        <v>2</v>
      </c>
      <c r="AS81" s="49" t="s">
        <v>2</v>
      </c>
      <c r="AT81" s="49" t="s">
        <v>2</v>
      </c>
      <c r="AU81" s="49" t="s">
        <v>2</v>
      </c>
      <c r="AV81" s="49" t="s">
        <v>2</v>
      </c>
      <c r="AW81" s="49" t="s">
        <v>2</v>
      </c>
      <c r="AX81" s="49" t="s">
        <v>2</v>
      </c>
      <c r="AY81" s="49" t="s">
        <v>2</v>
      </c>
      <c r="AZ81" s="49" t="s">
        <v>2</v>
      </c>
      <c r="BA81" s="49" t="s">
        <v>2</v>
      </c>
      <c r="BB81" s="49" t="s">
        <v>2</v>
      </c>
      <c r="BC81" s="49" t="s">
        <v>2</v>
      </c>
      <c r="BD81" s="49" t="s">
        <v>2</v>
      </c>
      <c r="BE81" s="49" t="s">
        <v>2</v>
      </c>
      <c r="BF81" s="49" t="s">
        <v>2</v>
      </c>
      <c r="BG81" s="49" t="s">
        <v>2</v>
      </c>
      <c r="BH81" s="49" t="s">
        <v>2</v>
      </c>
      <c r="BI81" s="49" t="s">
        <v>2</v>
      </c>
      <c r="BJ81" s="49" t="s">
        <v>2</v>
      </c>
      <c r="BK81" s="49" t="s">
        <v>2</v>
      </c>
      <c r="BL81" s="49" t="s">
        <v>2</v>
      </c>
      <c r="BM81" s="49" t="s">
        <v>2</v>
      </c>
      <c r="BN81" s="49" t="s">
        <v>2</v>
      </c>
      <c r="BO81" s="49" t="s">
        <v>2</v>
      </c>
      <c r="BP81" s="49" t="s">
        <v>2</v>
      </c>
      <c r="BQ81" s="49" t="s">
        <v>2</v>
      </c>
      <c r="BR81" s="49" t="s">
        <v>2</v>
      </c>
      <c r="BS81" s="49" t="s">
        <v>2</v>
      </c>
      <c r="BT81" s="49" t="s">
        <v>2</v>
      </c>
      <c r="BU81" s="49" t="s">
        <v>2</v>
      </c>
    </row>
    <row r="82" spans="1:73" x14ac:dyDescent="0.2">
      <c r="A82" s="10" t="str" cm="1">
        <f t="array" ref="A82">IF(AND(Filter_Ver=הנחיות!O82, OR(INDEX(OP_Obligations,ROW(),MATCH(Filter_OP,OP_List))=Filter_M,INDEX(OP_Obligations,ROW(),MATCH(Filter_OP,OP_List))=Filter_O,INDEX(OP_Obligations,ROW(),MATCH(Filter_OP,OP_List))=Filter_N,INDEX(OP_Obligations,ROW(),MATCH(Filter_OP,OP_List))=Filter_I)),"√","X")</f>
        <v>√</v>
      </c>
      <c r="B82" s="53" t="str" cm="1">
        <f t="array" ref="B82">INDEX(OP_Obligations,ROW(),MATCH(Filter_OP,OP_List))</f>
        <v>M</v>
      </c>
      <c r="C82" s="48" t="s">
        <v>433</v>
      </c>
      <c r="D82" s="103" t="s">
        <v>361</v>
      </c>
      <c r="E82" s="104"/>
      <c r="F82" s="104"/>
      <c r="G82" s="104"/>
      <c r="H82" s="105"/>
      <c r="I82" s="15" t="s">
        <v>134</v>
      </c>
      <c r="J82" s="16" t="s">
        <v>142</v>
      </c>
      <c r="K82" s="16" t="s">
        <v>142</v>
      </c>
      <c r="L82" s="15"/>
      <c r="M82" s="15"/>
      <c r="O82" s="11" t="s">
        <v>279</v>
      </c>
      <c r="P82" s="67">
        <f t="shared" si="2"/>
        <v>1</v>
      </c>
      <c r="Q82" s="49" t="s">
        <v>2</v>
      </c>
      <c r="R82" s="49" t="s">
        <v>2</v>
      </c>
      <c r="S82" s="49" t="s">
        <v>2</v>
      </c>
      <c r="T82" s="49" t="s">
        <v>2</v>
      </c>
      <c r="U82" s="49" t="s">
        <v>2</v>
      </c>
      <c r="V82" s="49" t="s">
        <v>2</v>
      </c>
      <c r="W82" s="49" t="s">
        <v>2</v>
      </c>
      <c r="X82" s="49" t="s">
        <v>2</v>
      </c>
      <c r="Y82" s="49" t="s">
        <v>2</v>
      </c>
      <c r="Z82" s="49" t="s">
        <v>2</v>
      </c>
      <c r="AA82" s="49" t="s">
        <v>2</v>
      </c>
      <c r="AB82" s="49" t="s">
        <v>2</v>
      </c>
      <c r="AC82" s="49" t="s">
        <v>2</v>
      </c>
      <c r="AD82" s="49" t="s">
        <v>2</v>
      </c>
      <c r="AE82" s="49" t="s">
        <v>2</v>
      </c>
      <c r="AF82" s="49" t="s">
        <v>2</v>
      </c>
      <c r="AG82" s="49" t="s">
        <v>2</v>
      </c>
      <c r="AH82" s="49" t="s">
        <v>2</v>
      </c>
      <c r="AI82" s="49" t="s">
        <v>2</v>
      </c>
      <c r="AJ82" s="49" t="s">
        <v>2</v>
      </c>
      <c r="AK82" s="49" t="s">
        <v>2</v>
      </c>
      <c r="AL82" s="49" t="s">
        <v>2</v>
      </c>
      <c r="AM82" s="49" t="s">
        <v>2</v>
      </c>
      <c r="AN82" s="49" t="s">
        <v>2</v>
      </c>
      <c r="AO82" s="49" t="s">
        <v>2</v>
      </c>
      <c r="AP82" s="49" t="s">
        <v>2</v>
      </c>
      <c r="AQ82" s="49" t="s">
        <v>2</v>
      </c>
      <c r="AR82" s="49" t="s">
        <v>2</v>
      </c>
      <c r="AS82" s="49" t="s">
        <v>2</v>
      </c>
      <c r="AT82" s="49" t="s">
        <v>2</v>
      </c>
      <c r="AU82" s="49" t="s">
        <v>2</v>
      </c>
      <c r="AV82" s="49" t="s">
        <v>2</v>
      </c>
      <c r="AW82" s="49" t="s">
        <v>2</v>
      </c>
      <c r="AX82" s="49" t="s">
        <v>2</v>
      </c>
      <c r="AY82" s="49" t="s">
        <v>2</v>
      </c>
      <c r="AZ82" s="49" t="s">
        <v>2</v>
      </c>
      <c r="BA82" s="49" t="s">
        <v>2</v>
      </c>
      <c r="BB82" s="49" t="s">
        <v>2</v>
      </c>
      <c r="BC82" s="49" t="s">
        <v>2</v>
      </c>
      <c r="BD82" s="49" t="s">
        <v>2</v>
      </c>
      <c r="BE82" s="49" t="s">
        <v>2</v>
      </c>
      <c r="BF82" s="49" t="s">
        <v>2</v>
      </c>
      <c r="BG82" s="49" t="s">
        <v>2</v>
      </c>
      <c r="BH82" s="49" t="s">
        <v>2</v>
      </c>
      <c r="BI82" s="49" t="s">
        <v>2</v>
      </c>
      <c r="BJ82" s="49" t="s">
        <v>2</v>
      </c>
      <c r="BK82" s="49" t="s">
        <v>2</v>
      </c>
      <c r="BL82" s="49" t="s">
        <v>2</v>
      </c>
      <c r="BM82" s="49" t="s">
        <v>2</v>
      </c>
      <c r="BN82" s="49" t="s">
        <v>2</v>
      </c>
      <c r="BO82" s="49" t="s">
        <v>2</v>
      </c>
      <c r="BP82" s="49" t="s">
        <v>2</v>
      </c>
      <c r="BQ82" s="49" t="s">
        <v>2</v>
      </c>
      <c r="BR82" s="49" t="s">
        <v>2</v>
      </c>
      <c r="BS82" s="49" t="s">
        <v>2</v>
      </c>
      <c r="BT82" s="49" t="s">
        <v>2</v>
      </c>
      <c r="BU82" s="49" t="s">
        <v>2</v>
      </c>
    </row>
    <row r="83" spans="1:73" x14ac:dyDescent="0.2">
      <c r="A83" s="10" t="str" cm="1">
        <f t="array" ref="A83">IF(AND(Filter_Ver=הנחיות!O83, OR(INDEX(OP_Obligations,ROW(),MATCH(Filter_OP,OP_List))=Filter_M,INDEX(OP_Obligations,ROW(),MATCH(Filter_OP,OP_List))=Filter_O,INDEX(OP_Obligations,ROW(),MATCH(Filter_OP,OP_List))=Filter_N,INDEX(OP_Obligations,ROW(),MATCH(Filter_OP,OP_List))=Filter_I)),"√","X")</f>
        <v>√</v>
      </c>
      <c r="B83" s="53" t="str" cm="1">
        <f t="array" ref="B83">INDEX(OP_Obligations,ROW(),MATCH(Filter_OP,OP_List))</f>
        <v>M</v>
      </c>
      <c r="C83" s="48" t="s">
        <v>434</v>
      </c>
      <c r="D83" s="103" t="s">
        <v>341</v>
      </c>
      <c r="E83" s="104"/>
      <c r="F83" s="104"/>
      <c r="G83" s="104"/>
      <c r="H83" s="105"/>
      <c r="I83" s="15" t="s">
        <v>134</v>
      </c>
      <c r="J83" s="16" t="s">
        <v>142</v>
      </c>
      <c r="K83" s="16" t="s">
        <v>142</v>
      </c>
      <c r="L83" s="15"/>
      <c r="M83" s="15"/>
      <c r="O83" s="11" t="s">
        <v>279</v>
      </c>
      <c r="P83" s="67">
        <f t="shared" si="2"/>
        <v>1</v>
      </c>
      <c r="Q83" s="49" t="s">
        <v>2</v>
      </c>
      <c r="R83" s="49" t="s">
        <v>2</v>
      </c>
      <c r="S83" s="49" t="s">
        <v>2</v>
      </c>
      <c r="T83" s="49" t="s">
        <v>2</v>
      </c>
      <c r="U83" s="49" t="s">
        <v>2</v>
      </c>
      <c r="V83" s="49" t="s">
        <v>2</v>
      </c>
      <c r="W83" s="49" t="s">
        <v>2</v>
      </c>
      <c r="X83" s="49" t="s">
        <v>2</v>
      </c>
      <c r="Y83" s="49" t="s">
        <v>2</v>
      </c>
      <c r="Z83" s="49" t="s">
        <v>2</v>
      </c>
      <c r="AA83" s="49" t="s">
        <v>2</v>
      </c>
      <c r="AB83" s="49" t="s">
        <v>2</v>
      </c>
      <c r="AC83" s="49" t="s">
        <v>2</v>
      </c>
      <c r="AD83" s="49" t="s">
        <v>2</v>
      </c>
      <c r="AE83" s="49" t="s">
        <v>2</v>
      </c>
      <c r="AF83" s="49" t="s">
        <v>2</v>
      </c>
      <c r="AG83" s="49" t="s">
        <v>2</v>
      </c>
      <c r="AH83" s="49" t="s">
        <v>2</v>
      </c>
      <c r="AI83" s="49" t="s">
        <v>2</v>
      </c>
      <c r="AJ83" s="49" t="s">
        <v>2</v>
      </c>
      <c r="AK83" s="49" t="s">
        <v>2</v>
      </c>
      <c r="AL83" s="49" t="s">
        <v>2</v>
      </c>
      <c r="AM83" s="49" t="s">
        <v>2</v>
      </c>
      <c r="AN83" s="49" t="s">
        <v>2</v>
      </c>
      <c r="AO83" s="49" t="s">
        <v>2</v>
      </c>
      <c r="AP83" s="49" t="s">
        <v>2</v>
      </c>
      <c r="AQ83" s="49" t="s">
        <v>2</v>
      </c>
      <c r="AR83" s="49" t="s">
        <v>2</v>
      </c>
      <c r="AS83" s="49" t="s">
        <v>2</v>
      </c>
      <c r="AT83" s="49" t="s">
        <v>2</v>
      </c>
      <c r="AU83" s="49" t="s">
        <v>2</v>
      </c>
      <c r="AV83" s="49" t="s">
        <v>2</v>
      </c>
      <c r="AW83" s="49" t="s">
        <v>2</v>
      </c>
      <c r="AX83" s="49" t="s">
        <v>2</v>
      </c>
      <c r="AY83" s="49" t="s">
        <v>2</v>
      </c>
      <c r="AZ83" s="49" t="s">
        <v>2</v>
      </c>
      <c r="BA83" s="49" t="s">
        <v>2</v>
      </c>
      <c r="BB83" s="49" t="s">
        <v>2</v>
      </c>
      <c r="BC83" s="49" t="s">
        <v>2</v>
      </c>
      <c r="BD83" s="49" t="s">
        <v>2</v>
      </c>
      <c r="BE83" s="49" t="s">
        <v>2</v>
      </c>
      <c r="BF83" s="49" t="s">
        <v>2</v>
      </c>
      <c r="BG83" s="49" t="s">
        <v>2</v>
      </c>
      <c r="BH83" s="49" t="s">
        <v>2</v>
      </c>
      <c r="BI83" s="49" t="s">
        <v>2</v>
      </c>
      <c r="BJ83" s="49" t="s">
        <v>2</v>
      </c>
      <c r="BK83" s="49" t="s">
        <v>2</v>
      </c>
      <c r="BL83" s="49" t="s">
        <v>2</v>
      </c>
      <c r="BM83" s="49" t="s">
        <v>2</v>
      </c>
      <c r="BN83" s="49" t="s">
        <v>2</v>
      </c>
      <c r="BO83" s="49" t="s">
        <v>2</v>
      </c>
      <c r="BP83" s="49" t="s">
        <v>2</v>
      </c>
      <c r="BQ83" s="49" t="s">
        <v>2</v>
      </c>
      <c r="BR83" s="49" t="s">
        <v>2</v>
      </c>
      <c r="BS83" s="49" t="s">
        <v>2</v>
      </c>
      <c r="BT83" s="49" t="s">
        <v>2</v>
      </c>
      <c r="BU83" s="49" t="s">
        <v>2</v>
      </c>
    </row>
    <row r="84" spans="1:73" x14ac:dyDescent="0.2">
      <c r="A84" s="10" t="str" cm="1">
        <f t="array" ref="A84">IF(AND(Filter_Ver=הנחיות!O84, OR(INDEX(OP_Obligations,ROW(),MATCH(Filter_OP,OP_List))=Filter_M,INDEX(OP_Obligations,ROW(),MATCH(Filter_OP,OP_List))=Filter_O,INDEX(OP_Obligations,ROW(),MATCH(Filter_OP,OP_List))=Filter_N,INDEX(OP_Obligations,ROW(),MATCH(Filter_OP,OP_List))=Filter_I)),"√","X")</f>
        <v>√</v>
      </c>
      <c r="B84" s="53" t="str" cm="1">
        <f t="array" ref="B84">INDEX(OP_Obligations,ROW(),MATCH(Filter_OP,OP_List))</f>
        <v>O</v>
      </c>
      <c r="C84" s="48" t="s">
        <v>435</v>
      </c>
      <c r="D84" s="103" t="s">
        <v>342</v>
      </c>
      <c r="E84" s="104"/>
      <c r="F84" s="104"/>
      <c r="G84" s="104"/>
      <c r="H84" s="105"/>
      <c r="I84" s="15" t="s">
        <v>134</v>
      </c>
      <c r="J84" s="16" t="s">
        <v>142</v>
      </c>
      <c r="K84" s="16" t="s">
        <v>142</v>
      </c>
      <c r="L84" s="15"/>
      <c r="M84" s="15"/>
      <c r="O84" s="11" t="s">
        <v>279</v>
      </c>
      <c r="P84" s="67">
        <f t="shared" si="2"/>
        <v>1</v>
      </c>
      <c r="Q84" s="49" t="s">
        <v>3</v>
      </c>
      <c r="R84" s="49" t="s">
        <v>3</v>
      </c>
      <c r="S84" s="49" t="s">
        <v>3</v>
      </c>
      <c r="T84" s="49" t="s">
        <v>3</v>
      </c>
      <c r="U84" s="49" t="s">
        <v>3</v>
      </c>
      <c r="V84" s="49" t="s">
        <v>3</v>
      </c>
      <c r="W84" s="49" t="s">
        <v>3</v>
      </c>
      <c r="X84" s="49" t="s">
        <v>3</v>
      </c>
      <c r="Y84" s="49" t="s">
        <v>3</v>
      </c>
      <c r="Z84" s="49" t="s">
        <v>3</v>
      </c>
      <c r="AA84" s="49" t="s">
        <v>3</v>
      </c>
      <c r="AB84" s="49" t="s">
        <v>3</v>
      </c>
      <c r="AC84" s="49" t="s">
        <v>3</v>
      </c>
      <c r="AD84" s="49" t="s">
        <v>3</v>
      </c>
      <c r="AE84" s="49" t="s">
        <v>3</v>
      </c>
      <c r="AF84" s="49" t="s">
        <v>3</v>
      </c>
      <c r="AG84" s="49" t="s">
        <v>3</v>
      </c>
      <c r="AH84" s="49" t="s">
        <v>3</v>
      </c>
      <c r="AI84" s="49" t="s">
        <v>3</v>
      </c>
      <c r="AJ84" s="49" t="s">
        <v>3</v>
      </c>
      <c r="AK84" s="49" t="s">
        <v>3</v>
      </c>
      <c r="AL84" s="49" t="s">
        <v>3</v>
      </c>
      <c r="AM84" s="49" t="s">
        <v>3</v>
      </c>
      <c r="AN84" s="49" t="s">
        <v>3</v>
      </c>
      <c r="AO84" s="49" t="s">
        <v>3</v>
      </c>
      <c r="AP84" s="49" t="s">
        <v>3</v>
      </c>
      <c r="AQ84" s="49" t="s">
        <v>3</v>
      </c>
      <c r="AR84" s="49" t="s">
        <v>3</v>
      </c>
      <c r="AS84" s="49" t="s">
        <v>3</v>
      </c>
      <c r="AT84" s="49" t="s">
        <v>3</v>
      </c>
      <c r="AU84" s="49" t="s">
        <v>3</v>
      </c>
      <c r="AV84" s="49" t="s">
        <v>3</v>
      </c>
      <c r="AW84" s="49" t="s">
        <v>3</v>
      </c>
      <c r="AX84" s="49" t="s">
        <v>3</v>
      </c>
      <c r="AY84" s="49" t="s">
        <v>3</v>
      </c>
      <c r="AZ84" s="49" t="s">
        <v>3</v>
      </c>
      <c r="BA84" s="49" t="s">
        <v>3</v>
      </c>
      <c r="BB84" s="49" t="s">
        <v>3</v>
      </c>
      <c r="BC84" s="49" t="s">
        <v>3</v>
      </c>
      <c r="BD84" s="49" t="s">
        <v>3</v>
      </c>
      <c r="BE84" s="49" t="s">
        <v>3</v>
      </c>
      <c r="BF84" s="49" t="s">
        <v>3</v>
      </c>
      <c r="BG84" s="49" t="s">
        <v>3</v>
      </c>
      <c r="BH84" s="49" t="s">
        <v>3</v>
      </c>
      <c r="BI84" s="49" t="s">
        <v>3</v>
      </c>
      <c r="BJ84" s="49" t="s">
        <v>3</v>
      </c>
      <c r="BK84" s="49" t="s">
        <v>3</v>
      </c>
      <c r="BL84" s="49" t="s">
        <v>3</v>
      </c>
      <c r="BM84" s="49" t="s">
        <v>3</v>
      </c>
      <c r="BN84" s="49" t="s">
        <v>3</v>
      </c>
      <c r="BO84" s="49" t="s">
        <v>3</v>
      </c>
      <c r="BP84" s="49" t="s">
        <v>3</v>
      </c>
      <c r="BQ84" s="49" t="s">
        <v>3</v>
      </c>
      <c r="BR84" s="49" t="s">
        <v>3</v>
      </c>
      <c r="BS84" s="49" t="s">
        <v>3</v>
      </c>
      <c r="BT84" s="49" t="s">
        <v>3</v>
      </c>
      <c r="BU84" s="49" t="s">
        <v>3</v>
      </c>
    </row>
    <row r="85" spans="1:73" ht="28.5" x14ac:dyDescent="0.2">
      <c r="A85" s="10" t="str" cm="1">
        <f t="array" ref="A85">IF(AND(Filter_Ver=הנחיות!O85, OR(INDEX(OP_Obligations,ROW(),MATCH(Filter_OP,OP_List))=Filter_M,INDEX(OP_Obligations,ROW(),MATCH(Filter_OP,OP_List))=Filter_O,INDEX(OP_Obligations,ROW(),MATCH(Filter_OP,OP_List))=Filter_N,INDEX(OP_Obligations,ROW(),MATCH(Filter_OP,OP_List))=Filter_I)),"√","X")</f>
        <v>√</v>
      </c>
      <c r="B85" s="53" t="str" cm="1">
        <f t="array" ref="B85">INDEX(OP_Obligations,ROW(),MATCH(Filter_OP,OP_List))</f>
        <v>M</v>
      </c>
      <c r="C85" s="48" t="s">
        <v>436</v>
      </c>
      <c r="D85" s="118" t="s">
        <v>439</v>
      </c>
      <c r="E85" s="104"/>
      <c r="F85" s="104"/>
      <c r="G85" s="104"/>
      <c r="H85" s="105"/>
      <c r="I85" s="15" t="s">
        <v>204</v>
      </c>
      <c r="J85" s="16" t="s">
        <v>143</v>
      </c>
      <c r="K85" s="16" t="s">
        <v>143</v>
      </c>
      <c r="L85" s="15"/>
      <c r="M85" s="15"/>
      <c r="O85" s="11" t="s">
        <v>279</v>
      </c>
      <c r="P85" s="67">
        <f t="shared" si="2"/>
        <v>1</v>
      </c>
      <c r="Q85" s="49" t="s">
        <v>2</v>
      </c>
      <c r="R85" s="49" t="s">
        <v>2</v>
      </c>
      <c r="S85" s="49" t="s">
        <v>2</v>
      </c>
      <c r="T85" s="49" t="s">
        <v>2</v>
      </c>
      <c r="U85" s="49" t="s">
        <v>2</v>
      </c>
      <c r="V85" s="49" t="s">
        <v>2</v>
      </c>
      <c r="W85" s="49" t="s">
        <v>2</v>
      </c>
      <c r="X85" s="49" t="s">
        <v>2</v>
      </c>
      <c r="Y85" s="49" t="s">
        <v>2</v>
      </c>
      <c r="Z85" s="49" t="s">
        <v>2</v>
      </c>
      <c r="AA85" s="49" t="s">
        <v>2</v>
      </c>
      <c r="AB85" s="49" t="s">
        <v>2</v>
      </c>
      <c r="AC85" s="49" t="s">
        <v>2</v>
      </c>
      <c r="AD85" s="49" t="s">
        <v>2</v>
      </c>
      <c r="AE85" s="49" t="s">
        <v>2</v>
      </c>
      <c r="AF85" s="49" t="s">
        <v>2</v>
      </c>
      <c r="AG85" s="49" t="s">
        <v>2</v>
      </c>
      <c r="AH85" s="49" t="s">
        <v>2</v>
      </c>
      <c r="AI85" s="49" t="s">
        <v>2</v>
      </c>
      <c r="AJ85" s="49" t="s">
        <v>2</v>
      </c>
      <c r="AK85" s="49" t="s">
        <v>2</v>
      </c>
      <c r="AL85" s="49" t="s">
        <v>2</v>
      </c>
      <c r="AM85" s="49" t="s">
        <v>2</v>
      </c>
      <c r="AN85" s="49" t="s">
        <v>2</v>
      </c>
      <c r="AO85" s="49" t="s">
        <v>2</v>
      </c>
      <c r="AP85" s="49" t="s">
        <v>2</v>
      </c>
      <c r="AQ85" s="49" t="s">
        <v>2</v>
      </c>
      <c r="AR85" s="49" t="s">
        <v>2</v>
      </c>
      <c r="AS85" s="49" t="s">
        <v>2</v>
      </c>
      <c r="AT85" s="49" t="s">
        <v>2</v>
      </c>
      <c r="AU85" s="49" t="s">
        <v>2</v>
      </c>
      <c r="AV85" s="49" t="s">
        <v>2</v>
      </c>
      <c r="AW85" s="49" t="s">
        <v>2</v>
      </c>
      <c r="AX85" s="49" t="s">
        <v>2</v>
      </c>
      <c r="AY85" s="49" t="s">
        <v>2</v>
      </c>
      <c r="AZ85" s="49" t="s">
        <v>2</v>
      </c>
      <c r="BA85" s="49" t="s">
        <v>2</v>
      </c>
      <c r="BB85" s="49" t="s">
        <v>2</v>
      </c>
      <c r="BC85" s="49" t="s">
        <v>2</v>
      </c>
      <c r="BD85" s="49" t="s">
        <v>2</v>
      </c>
      <c r="BE85" s="49" t="s">
        <v>2</v>
      </c>
      <c r="BF85" s="49" t="s">
        <v>2</v>
      </c>
      <c r="BG85" s="49" t="s">
        <v>2</v>
      </c>
      <c r="BH85" s="49" t="s">
        <v>2</v>
      </c>
      <c r="BI85" s="49" t="s">
        <v>2</v>
      </c>
      <c r="BJ85" s="49" t="s">
        <v>2</v>
      </c>
      <c r="BK85" s="49" t="s">
        <v>2</v>
      </c>
      <c r="BL85" s="49" t="s">
        <v>2</v>
      </c>
      <c r="BM85" s="49" t="s">
        <v>2</v>
      </c>
      <c r="BN85" s="49" t="s">
        <v>2</v>
      </c>
      <c r="BO85" s="49" t="s">
        <v>2</v>
      </c>
      <c r="BP85" s="49" t="s">
        <v>2</v>
      </c>
      <c r="BQ85" s="49" t="s">
        <v>2</v>
      </c>
      <c r="BR85" s="49" t="s">
        <v>2</v>
      </c>
      <c r="BS85" s="49" t="s">
        <v>2</v>
      </c>
      <c r="BT85" s="49" t="s">
        <v>2</v>
      </c>
      <c r="BU85" s="49" t="s">
        <v>2</v>
      </c>
    </row>
    <row r="86" spans="1:73" x14ac:dyDescent="0.2">
      <c r="A86" s="10" t="str" cm="1">
        <f t="array" ref="A86">IF(AND(Filter_Ver=הנחיות!O86, OR(INDEX(OP_Obligations,ROW(),MATCH(Filter_OP,OP_List))=Filter_M,INDEX(OP_Obligations,ROW(),MATCH(Filter_OP,OP_List))=Filter_O,INDEX(OP_Obligations,ROW(),MATCH(Filter_OP,OP_List))=Filter_N,INDEX(OP_Obligations,ROW(),MATCH(Filter_OP,OP_List))=Filter_I)),"√","X")</f>
        <v>√</v>
      </c>
      <c r="B86" s="53" t="str" cm="1">
        <f t="array" ref="B86">INDEX(OP_Obligations,ROW(),MATCH(Filter_OP,OP_List))</f>
        <v>M</v>
      </c>
      <c r="C86" s="48" t="s">
        <v>437</v>
      </c>
      <c r="D86" s="103" t="s">
        <v>343</v>
      </c>
      <c r="E86" s="104"/>
      <c r="F86" s="104"/>
      <c r="G86" s="104"/>
      <c r="H86" s="105"/>
      <c r="I86" s="15" t="s">
        <v>134</v>
      </c>
      <c r="J86" s="16" t="s">
        <v>143</v>
      </c>
      <c r="K86" s="16" t="s">
        <v>143</v>
      </c>
      <c r="L86" s="15"/>
      <c r="M86" s="15"/>
      <c r="O86" s="11" t="s">
        <v>279</v>
      </c>
      <c r="P86" s="67">
        <f t="shared" si="2"/>
        <v>1</v>
      </c>
      <c r="Q86" s="49" t="s">
        <v>2</v>
      </c>
      <c r="R86" s="49" t="s">
        <v>2</v>
      </c>
      <c r="S86" s="49" t="s">
        <v>2</v>
      </c>
      <c r="T86" s="49" t="s">
        <v>2</v>
      </c>
      <c r="U86" s="49" t="s">
        <v>2</v>
      </c>
      <c r="V86" s="49" t="s">
        <v>2</v>
      </c>
      <c r="W86" s="49" t="s">
        <v>2</v>
      </c>
      <c r="X86" s="49" t="s">
        <v>2</v>
      </c>
      <c r="Y86" s="49" t="s">
        <v>2</v>
      </c>
      <c r="Z86" s="49" t="s">
        <v>2</v>
      </c>
      <c r="AA86" s="49" t="s">
        <v>2</v>
      </c>
      <c r="AB86" s="49" t="s">
        <v>2</v>
      </c>
      <c r="AC86" s="49" t="s">
        <v>2</v>
      </c>
      <c r="AD86" s="49" t="s">
        <v>2</v>
      </c>
      <c r="AE86" s="49" t="s">
        <v>2</v>
      </c>
      <c r="AF86" s="49" t="s">
        <v>2</v>
      </c>
      <c r="AG86" s="49" t="s">
        <v>2</v>
      </c>
      <c r="AH86" s="49" t="s">
        <v>2</v>
      </c>
      <c r="AI86" s="49" t="s">
        <v>2</v>
      </c>
      <c r="AJ86" s="49" t="s">
        <v>2</v>
      </c>
      <c r="AK86" s="49" t="s">
        <v>2</v>
      </c>
      <c r="AL86" s="49" t="s">
        <v>2</v>
      </c>
      <c r="AM86" s="49" t="s">
        <v>2</v>
      </c>
      <c r="AN86" s="49" t="s">
        <v>2</v>
      </c>
      <c r="AO86" s="49" t="s">
        <v>2</v>
      </c>
      <c r="AP86" s="49" t="s">
        <v>2</v>
      </c>
      <c r="AQ86" s="49" t="s">
        <v>2</v>
      </c>
      <c r="AR86" s="49" t="s">
        <v>2</v>
      </c>
      <c r="AS86" s="49" t="s">
        <v>2</v>
      </c>
      <c r="AT86" s="49" t="s">
        <v>2</v>
      </c>
      <c r="AU86" s="49" t="s">
        <v>2</v>
      </c>
      <c r="AV86" s="49" t="s">
        <v>2</v>
      </c>
      <c r="AW86" s="49" t="s">
        <v>2</v>
      </c>
      <c r="AX86" s="49" t="s">
        <v>2</v>
      </c>
      <c r="AY86" s="49" t="s">
        <v>2</v>
      </c>
      <c r="AZ86" s="49" t="s">
        <v>2</v>
      </c>
      <c r="BA86" s="49" t="s">
        <v>2</v>
      </c>
      <c r="BB86" s="49" t="s">
        <v>2</v>
      </c>
      <c r="BC86" s="49" t="s">
        <v>2</v>
      </c>
      <c r="BD86" s="49" t="s">
        <v>2</v>
      </c>
      <c r="BE86" s="49" t="s">
        <v>2</v>
      </c>
      <c r="BF86" s="49" t="s">
        <v>2</v>
      </c>
      <c r="BG86" s="49" t="s">
        <v>2</v>
      </c>
      <c r="BH86" s="49" t="s">
        <v>2</v>
      </c>
      <c r="BI86" s="49" t="s">
        <v>2</v>
      </c>
      <c r="BJ86" s="49" t="s">
        <v>2</v>
      </c>
      <c r="BK86" s="49" t="s">
        <v>2</v>
      </c>
      <c r="BL86" s="49" t="s">
        <v>2</v>
      </c>
      <c r="BM86" s="49" t="s">
        <v>2</v>
      </c>
      <c r="BN86" s="49" t="s">
        <v>2</v>
      </c>
      <c r="BO86" s="49" t="s">
        <v>2</v>
      </c>
      <c r="BP86" s="49" t="s">
        <v>2</v>
      </c>
      <c r="BQ86" s="49" t="s">
        <v>2</v>
      </c>
      <c r="BR86" s="49" t="s">
        <v>2</v>
      </c>
      <c r="BS86" s="49" t="s">
        <v>2</v>
      </c>
      <c r="BT86" s="49" t="s">
        <v>2</v>
      </c>
      <c r="BU86" s="49" t="s">
        <v>2</v>
      </c>
    </row>
    <row r="87" spans="1:73" x14ac:dyDescent="0.2">
      <c r="A87" s="10" t="str" cm="1">
        <f t="array" ref="A87">IF(AND(Filter_Ver=הנחיות!O87, OR(INDEX(OP_Obligations,ROW(),MATCH(Filter_OP,OP_List))=Filter_M,INDEX(OP_Obligations,ROW(),MATCH(Filter_OP,OP_List))=Filter_O,INDEX(OP_Obligations,ROW(),MATCH(Filter_OP,OP_List))=Filter_N,INDEX(OP_Obligations,ROW(),MATCH(Filter_OP,OP_List))=Filter_I)),"√","X")</f>
        <v>√</v>
      </c>
      <c r="B87" s="53" t="str" cm="1">
        <f t="array" ref="B87">INDEX(OP_Obligations,ROW(),MATCH(Filter_OP,OP_List))</f>
        <v>M</v>
      </c>
      <c r="C87" s="48" t="s">
        <v>438</v>
      </c>
      <c r="D87" s="103" t="s">
        <v>344</v>
      </c>
      <c r="E87" s="104"/>
      <c r="F87" s="104"/>
      <c r="G87" s="104"/>
      <c r="H87" s="105"/>
      <c r="I87" s="15" t="s">
        <v>134</v>
      </c>
      <c r="J87" s="16" t="s">
        <v>143</v>
      </c>
      <c r="K87" s="16" t="s">
        <v>143</v>
      </c>
      <c r="L87" s="15"/>
      <c r="M87" s="15"/>
      <c r="O87" s="11" t="s">
        <v>279</v>
      </c>
      <c r="P87" s="67">
        <f t="shared" si="2"/>
        <v>1</v>
      </c>
      <c r="Q87" s="49" t="s">
        <v>2</v>
      </c>
      <c r="R87" s="49" t="s">
        <v>2</v>
      </c>
      <c r="S87" s="49" t="s">
        <v>2</v>
      </c>
      <c r="T87" s="49" t="s">
        <v>2</v>
      </c>
      <c r="U87" s="49" t="s">
        <v>2</v>
      </c>
      <c r="V87" s="49" t="s">
        <v>2</v>
      </c>
      <c r="W87" s="49" t="s">
        <v>2</v>
      </c>
      <c r="X87" s="49" t="s">
        <v>2</v>
      </c>
      <c r="Y87" s="49" t="s">
        <v>2</v>
      </c>
      <c r="Z87" s="49" t="s">
        <v>2</v>
      </c>
      <c r="AA87" s="49" t="s">
        <v>2</v>
      </c>
      <c r="AB87" s="49" t="s">
        <v>2</v>
      </c>
      <c r="AC87" s="49" t="s">
        <v>2</v>
      </c>
      <c r="AD87" s="49" t="s">
        <v>2</v>
      </c>
      <c r="AE87" s="49" t="s">
        <v>2</v>
      </c>
      <c r="AF87" s="49" t="s">
        <v>2</v>
      </c>
      <c r="AG87" s="49" t="s">
        <v>2</v>
      </c>
      <c r="AH87" s="49" t="s">
        <v>2</v>
      </c>
      <c r="AI87" s="49" t="s">
        <v>2</v>
      </c>
      <c r="AJ87" s="49" t="s">
        <v>2</v>
      </c>
      <c r="AK87" s="49" t="s">
        <v>2</v>
      </c>
      <c r="AL87" s="49" t="s">
        <v>2</v>
      </c>
      <c r="AM87" s="49" t="s">
        <v>2</v>
      </c>
      <c r="AN87" s="49" t="s">
        <v>2</v>
      </c>
      <c r="AO87" s="49" t="s">
        <v>2</v>
      </c>
      <c r="AP87" s="49" t="s">
        <v>2</v>
      </c>
      <c r="AQ87" s="49" t="s">
        <v>2</v>
      </c>
      <c r="AR87" s="49" t="s">
        <v>2</v>
      </c>
      <c r="AS87" s="49" t="s">
        <v>2</v>
      </c>
      <c r="AT87" s="49" t="s">
        <v>2</v>
      </c>
      <c r="AU87" s="49" t="s">
        <v>2</v>
      </c>
      <c r="AV87" s="49" t="s">
        <v>2</v>
      </c>
      <c r="AW87" s="49" t="s">
        <v>2</v>
      </c>
      <c r="AX87" s="49" t="s">
        <v>2</v>
      </c>
      <c r="AY87" s="49" t="s">
        <v>2</v>
      </c>
      <c r="AZ87" s="49" t="s">
        <v>2</v>
      </c>
      <c r="BA87" s="49" t="s">
        <v>2</v>
      </c>
      <c r="BB87" s="49" t="s">
        <v>2</v>
      </c>
      <c r="BC87" s="49" t="s">
        <v>2</v>
      </c>
      <c r="BD87" s="49" t="s">
        <v>2</v>
      </c>
      <c r="BE87" s="49" t="s">
        <v>2</v>
      </c>
      <c r="BF87" s="49" t="s">
        <v>2</v>
      </c>
      <c r="BG87" s="49" t="s">
        <v>2</v>
      </c>
      <c r="BH87" s="49" t="s">
        <v>2</v>
      </c>
      <c r="BI87" s="49" t="s">
        <v>2</v>
      </c>
      <c r="BJ87" s="49" t="s">
        <v>2</v>
      </c>
      <c r="BK87" s="49" t="s">
        <v>2</v>
      </c>
      <c r="BL87" s="49" t="s">
        <v>2</v>
      </c>
      <c r="BM87" s="49" t="s">
        <v>2</v>
      </c>
      <c r="BN87" s="49" t="s">
        <v>2</v>
      </c>
      <c r="BO87" s="49" t="s">
        <v>2</v>
      </c>
      <c r="BP87" s="49" t="s">
        <v>2</v>
      </c>
      <c r="BQ87" s="49" t="s">
        <v>2</v>
      </c>
      <c r="BR87" s="49" t="s">
        <v>2</v>
      </c>
      <c r="BS87" s="49" t="s">
        <v>2</v>
      </c>
      <c r="BT87" s="49" t="s">
        <v>2</v>
      </c>
      <c r="BU87" s="49" t="s">
        <v>2</v>
      </c>
    </row>
    <row r="88" spans="1:73" ht="28.5" x14ac:dyDescent="0.2">
      <c r="A88" s="10" t="str" cm="1">
        <f t="array" ref="A88">IF(AND(Filter_Ver=הנחיות!O88, OR(INDEX(OP_Obligations,ROW(),MATCH(Filter_OP,OP_List))=Filter_M,INDEX(OP_Obligations,ROW(),MATCH(Filter_OP,OP_List))=Filter_O,INDEX(OP_Obligations,ROW(),MATCH(Filter_OP,OP_List))=Filter_N,INDEX(OP_Obligations,ROW(),MATCH(Filter_OP,OP_List))=Filter_I)),"√","X")</f>
        <v>√</v>
      </c>
      <c r="B88" s="53" t="str" cm="1">
        <f t="array" ref="B88">INDEX(OP_Obligations,ROW(),MATCH(Filter_OP,OP_List))</f>
        <v>I</v>
      </c>
      <c r="C88" s="47" t="s">
        <v>128</v>
      </c>
      <c r="D88" s="119" t="s">
        <v>206</v>
      </c>
      <c r="E88" s="120"/>
      <c r="F88" s="120"/>
      <c r="G88" s="120"/>
      <c r="H88" s="121"/>
      <c r="I88" s="15" t="s">
        <v>201</v>
      </c>
      <c r="J88" s="16"/>
      <c r="K88" s="16"/>
      <c r="L88" s="15"/>
      <c r="M88" s="15"/>
      <c r="O88" s="11" t="s">
        <v>279</v>
      </c>
      <c r="P88" s="67">
        <f t="shared" si="2"/>
        <v>1</v>
      </c>
      <c r="Q88" s="49" t="s">
        <v>271</v>
      </c>
      <c r="R88" s="49" t="s">
        <v>271</v>
      </c>
      <c r="S88" s="49" t="s">
        <v>271</v>
      </c>
      <c r="T88" s="49" t="s">
        <v>271</v>
      </c>
      <c r="U88" s="49" t="s">
        <v>271</v>
      </c>
      <c r="V88" s="49" t="s">
        <v>271</v>
      </c>
      <c r="W88" s="49" t="s">
        <v>271</v>
      </c>
      <c r="X88" s="49" t="s">
        <v>271</v>
      </c>
      <c r="Y88" s="49" t="s">
        <v>271</v>
      </c>
      <c r="Z88" s="49" t="s">
        <v>271</v>
      </c>
      <c r="AA88" s="49" t="s">
        <v>271</v>
      </c>
      <c r="AB88" s="49" t="s">
        <v>271</v>
      </c>
      <c r="AC88" s="49" t="s">
        <v>271</v>
      </c>
      <c r="AD88" s="49" t="s">
        <v>271</v>
      </c>
      <c r="AE88" s="49" t="s">
        <v>271</v>
      </c>
      <c r="AF88" s="49" t="s">
        <v>271</v>
      </c>
      <c r="AG88" s="49" t="s">
        <v>271</v>
      </c>
      <c r="AH88" s="49" t="s">
        <v>271</v>
      </c>
      <c r="AI88" s="49" t="s">
        <v>271</v>
      </c>
      <c r="AJ88" s="49" t="s">
        <v>271</v>
      </c>
      <c r="AK88" s="49" t="s">
        <v>271</v>
      </c>
      <c r="AL88" s="49" t="s">
        <v>271</v>
      </c>
      <c r="AM88" s="49" t="s">
        <v>271</v>
      </c>
      <c r="AN88" s="49" t="s">
        <v>271</v>
      </c>
      <c r="AO88" s="49" t="s">
        <v>271</v>
      </c>
      <c r="AP88" s="49" t="s">
        <v>271</v>
      </c>
      <c r="AQ88" s="49" t="s">
        <v>271</v>
      </c>
      <c r="AR88" s="49" t="s">
        <v>271</v>
      </c>
      <c r="AS88" s="49" t="s">
        <v>271</v>
      </c>
      <c r="AT88" s="49" t="s">
        <v>271</v>
      </c>
      <c r="AU88" s="49" t="s">
        <v>271</v>
      </c>
      <c r="AV88" s="49" t="s">
        <v>271</v>
      </c>
      <c r="AW88" s="49" t="s">
        <v>271</v>
      </c>
      <c r="AX88" s="49" t="s">
        <v>271</v>
      </c>
      <c r="AY88" s="49" t="s">
        <v>271</v>
      </c>
      <c r="AZ88" s="49" t="s">
        <v>271</v>
      </c>
      <c r="BA88" s="49" t="s">
        <v>271</v>
      </c>
      <c r="BB88" s="49" t="s">
        <v>271</v>
      </c>
      <c r="BC88" s="49" t="s">
        <v>271</v>
      </c>
      <c r="BD88" s="49" t="s">
        <v>271</v>
      </c>
      <c r="BE88" s="49" t="s">
        <v>271</v>
      </c>
      <c r="BF88" s="49" t="s">
        <v>271</v>
      </c>
      <c r="BG88" s="49" t="s">
        <v>271</v>
      </c>
      <c r="BH88" s="49" t="s">
        <v>271</v>
      </c>
      <c r="BI88" s="49" t="s">
        <v>271</v>
      </c>
      <c r="BJ88" s="49" t="s">
        <v>271</v>
      </c>
      <c r="BK88" s="49" t="s">
        <v>271</v>
      </c>
      <c r="BL88" s="49" t="s">
        <v>271</v>
      </c>
      <c r="BM88" s="49" t="s">
        <v>271</v>
      </c>
      <c r="BN88" s="49" t="s">
        <v>271</v>
      </c>
      <c r="BO88" s="49" t="s">
        <v>271</v>
      </c>
      <c r="BP88" s="49" t="s">
        <v>271</v>
      </c>
      <c r="BQ88" s="49" t="s">
        <v>271</v>
      </c>
      <c r="BR88" s="49" t="s">
        <v>271</v>
      </c>
      <c r="BS88" s="49" t="s">
        <v>271</v>
      </c>
      <c r="BT88" s="49" t="s">
        <v>271</v>
      </c>
      <c r="BU88" s="49" t="s">
        <v>271</v>
      </c>
    </row>
    <row r="89" spans="1:73" ht="28.5" x14ac:dyDescent="0.2">
      <c r="A89" s="10" t="str" cm="1">
        <f t="array" ref="A89">IF(AND(Filter_Ver=הנחיות!O89, OR(INDEX(OP_Obligations,ROW(),MATCH(Filter_OP,OP_List))=Filter_M,INDEX(OP_Obligations,ROW(),MATCH(Filter_OP,OP_List))=Filter_O,INDEX(OP_Obligations,ROW(),MATCH(Filter_OP,OP_List))=Filter_N,INDEX(OP_Obligations,ROW(),MATCH(Filter_OP,OP_List))=Filter_I)),"√","X")</f>
        <v>√</v>
      </c>
      <c r="B89" s="53" t="str" cm="1">
        <f t="array" ref="B89">INDEX(OP_Obligations,ROW(),MATCH(Filter_OP,OP_List))</f>
        <v>I</v>
      </c>
      <c r="C89" s="48" t="s">
        <v>263</v>
      </c>
      <c r="D89" s="103" t="s">
        <v>464</v>
      </c>
      <c r="E89" s="104"/>
      <c r="F89" s="104"/>
      <c r="G89" s="104"/>
      <c r="H89" s="105"/>
      <c r="I89" s="15" t="s">
        <v>201</v>
      </c>
      <c r="J89" s="16"/>
      <c r="K89" s="16"/>
      <c r="L89" s="15"/>
      <c r="M89" s="15"/>
      <c r="O89" s="11" t="s">
        <v>279</v>
      </c>
      <c r="P89" s="67">
        <f t="shared" si="2"/>
        <v>1</v>
      </c>
      <c r="Q89" s="49" t="s">
        <v>271</v>
      </c>
      <c r="R89" s="49" t="s">
        <v>271</v>
      </c>
      <c r="S89" s="49" t="s">
        <v>271</v>
      </c>
      <c r="T89" s="49" t="s">
        <v>271</v>
      </c>
      <c r="U89" s="49" t="s">
        <v>271</v>
      </c>
      <c r="V89" s="49" t="s">
        <v>271</v>
      </c>
      <c r="W89" s="49" t="s">
        <v>271</v>
      </c>
      <c r="X89" s="49" t="s">
        <v>271</v>
      </c>
      <c r="Y89" s="49" t="s">
        <v>271</v>
      </c>
      <c r="Z89" s="49" t="s">
        <v>271</v>
      </c>
      <c r="AA89" s="49" t="s">
        <v>271</v>
      </c>
      <c r="AB89" s="49" t="s">
        <v>271</v>
      </c>
      <c r="AC89" s="49" t="s">
        <v>271</v>
      </c>
      <c r="AD89" s="49" t="s">
        <v>271</v>
      </c>
      <c r="AE89" s="49" t="s">
        <v>271</v>
      </c>
      <c r="AF89" s="49" t="s">
        <v>271</v>
      </c>
      <c r="AG89" s="49" t="s">
        <v>271</v>
      </c>
      <c r="AH89" s="49" t="s">
        <v>271</v>
      </c>
      <c r="AI89" s="49" t="s">
        <v>271</v>
      </c>
      <c r="AJ89" s="49" t="s">
        <v>271</v>
      </c>
      <c r="AK89" s="49" t="s">
        <v>271</v>
      </c>
      <c r="AL89" s="49" t="s">
        <v>271</v>
      </c>
      <c r="AM89" s="49" t="s">
        <v>271</v>
      </c>
      <c r="AN89" s="49" t="s">
        <v>271</v>
      </c>
      <c r="AO89" s="49" t="s">
        <v>271</v>
      </c>
      <c r="AP89" s="49" t="s">
        <v>271</v>
      </c>
      <c r="AQ89" s="49" t="s">
        <v>271</v>
      </c>
      <c r="AR89" s="49" t="s">
        <v>271</v>
      </c>
      <c r="AS89" s="49" t="s">
        <v>271</v>
      </c>
      <c r="AT89" s="49" t="s">
        <v>271</v>
      </c>
      <c r="AU89" s="49" t="s">
        <v>271</v>
      </c>
      <c r="AV89" s="49" t="s">
        <v>271</v>
      </c>
      <c r="AW89" s="49" t="s">
        <v>271</v>
      </c>
      <c r="AX89" s="49" t="s">
        <v>271</v>
      </c>
      <c r="AY89" s="49" t="s">
        <v>271</v>
      </c>
      <c r="AZ89" s="49" t="s">
        <v>271</v>
      </c>
      <c r="BA89" s="49" t="s">
        <v>271</v>
      </c>
      <c r="BB89" s="49" t="s">
        <v>271</v>
      </c>
      <c r="BC89" s="49" t="s">
        <v>271</v>
      </c>
      <c r="BD89" s="49" t="s">
        <v>271</v>
      </c>
      <c r="BE89" s="49" t="s">
        <v>271</v>
      </c>
      <c r="BF89" s="49" t="s">
        <v>271</v>
      </c>
      <c r="BG89" s="49" t="s">
        <v>271</v>
      </c>
      <c r="BH89" s="49" t="s">
        <v>271</v>
      </c>
      <c r="BI89" s="49" t="s">
        <v>271</v>
      </c>
      <c r="BJ89" s="49" t="s">
        <v>271</v>
      </c>
      <c r="BK89" s="49" t="s">
        <v>271</v>
      </c>
      <c r="BL89" s="49" t="s">
        <v>271</v>
      </c>
      <c r="BM89" s="49" t="s">
        <v>271</v>
      </c>
      <c r="BN89" s="49" t="s">
        <v>271</v>
      </c>
      <c r="BO89" s="49" t="s">
        <v>271</v>
      </c>
      <c r="BP89" s="49" t="s">
        <v>271</v>
      </c>
      <c r="BQ89" s="49" t="s">
        <v>271</v>
      </c>
      <c r="BR89" s="49" t="s">
        <v>271</v>
      </c>
      <c r="BS89" s="49" t="s">
        <v>271</v>
      </c>
      <c r="BT89" s="49" t="s">
        <v>271</v>
      </c>
      <c r="BU89" s="49" t="s">
        <v>271</v>
      </c>
    </row>
    <row r="90" spans="1:73" x14ac:dyDescent="0.2">
      <c r="A90" s="10" t="str" cm="1">
        <f t="array" ref="A90">IF(AND(Filter_Ver=הנחיות!O90, OR(INDEX(OP_Obligations,ROW(),MATCH(Filter_OP,OP_List))=Filter_M,INDEX(OP_Obligations,ROW(),MATCH(Filter_OP,OP_List))=Filter_O,INDEX(OP_Obligations,ROW(),MATCH(Filter_OP,OP_List))=Filter_N,INDEX(OP_Obligations,ROW(),MATCH(Filter_OP,OP_List))=Filter_I)),"√","X")</f>
        <v>√</v>
      </c>
      <c r="B90" s="53" t="str" cm="1">
        <f t="array" ref="B90">INDEX(OP_Obligations,ROW(),MATCH(Filter_OP,OP_List))</f>
        <v>I</v>
      </c>
      <c r="C90" s="48" t="s">
        <v>387</v>
      </c>
      <c r="D90" s="103" t="s">
        <v>345</v>
      </c>
      <c r="E90" s="104"/>
      <c r="F90" s="104"/>
      <c r="G90" s="104"/>
      <c r="H90" s="105"/>
      <c r="I90" s="15"/>
      <c r="J90" s="16"/>
      <c r="K90" s="16"/>
      <c r="L90" s="15"/>
      <c r="M90" s="15"/>
      <c r="O90" s="11" t="s">
        <v>279</v>
      </c>
      <c r="P90" s="67">
        <f t="shared" si="2"/>
        <v>1</v>
      </c>
      <c r="Q90" s="49" t="s">
        <v>271</v>
      </c>
      <c r="R90" s="49" t="s">
        <v>271</v>
      </c>
      <c r="S90" s="49" t="s">
        <v>271</v>
      </c>
      <c r="T90" s="49" t="s">
        <v>271</v>
      </c>
      <c r="U90" s="49" t="s">
        <v>271</v>
      </c>
      <c r="V90" s="49" t="s">
        <v>271</v>
      </c>
      <c r="W90" s="49" t="s">
        <v>271</v>
      </c>
      <c r="X90" s="49" t="s">
        <v>271</v>
      </c>
      <c r="Y90" s="49" t="s">
        <v>271</v>
      </c>
      <c r="Z90" s="49" t="s">
        <v>271</v>
      </c>
      <c r="AA90" s="49" t="s">
        <v>271</v>
      </c>
      <c r="AB90" s="49" t="s">
        <v>271</v>
      </c>
      <c r="AC90" s="49" t="s">
        <v>271</v>
      </c>
      <c r="AD90" s="49" t="s">
        <v>271</v>
      </c>
      <c r="AE90" s="49" t="s">
        <v>271</v>
      </c>
      <c r="AF90" s="49" t="s">
        <v>271</v>
      </c>
      <c r="AG90" s="49" t="s">
        <v>271</v>
      </c>
      <c r="AH90" s="49" t="s">
        <v>271</v>
      </c>
      <c r="AI90" s="49" t="s">
        <v>271</v>
      </c>
      <c r="AJ90" s="49" t="s">
        <v>271</v>
      </c>
      <c r="AK90" s="49" t="s">
        <v>271</v>
      </c>
      <c r="AL90" s="49" t="s">
        <v>271</v>
      </c>
      <c r="AM90" s="49" t="s">
        <v>271</v>
      </c>
      <c r="AN90" s="49" t="s">
        <v>271</v>
      </c>
      <c r="AO90" s="49" t="s">
        <v>271</v>
      </c>
      <c r="AP90" s="49" t="s">
        <v>271</v>
      </c>
      <c r="AQ90" s="49" t="s">
        <v>271</v>
      </c>
      <c r="AR90" s="49" t="s">
        <v>271</v>
      </c>
      <c r="AS90" s="49" t="s">
        <v>271</v>
      </c>
      <c r="AT90" s="49" t="s">
        <v>271</v>
      </c>
      <c r="AU90" s="49" t="s">
        <v>271</v>
      </c>
      <c r="AV90" s="49" t="s">
        <v>271</v>
      </c>
      <c r="AW90" s="49" t="s">
        <v>271</v>
      </c>
      <c r="AX90" s="49" t="s">
        <v>271</v>
      </c>
      <c r="AY90" s="49" t="s">
        <v>271</v>
      </c>
      <c r="AZ90" s="49" t="s">
        <v>271</v>
      </c>
      <c r="BA90" s="49" t="s">
        <v>271</v>
      </c>
      <c r="BB90" s="49" t="s">
        <v>271</v>
      </c>
      <c r="BC90" s="49" t="s">
        <v>271</v>
      </c>
      <c r="BD90" s="49" t="s">
        <v>271</v>
      </c>
      <c r="BE90" s="49" t="s">
        <v>271</v>
      </c>
      <c r="BF90" s="49" t="s">
        <v>271</v>
      </c>
      <c r="BG90" s="49" t="s">
        <v>271</v>
      </c>
      <c r="BH90" s="49" t="s">
        <v>271</v>
      </c>
      <c r="BI90" s="49" t="s">
        <v>271</v>
      </c>
      <c r="BJ90" s="49" t="s">
        <v>271</v>
      </c>
      <c r="BK90" s="49" t="s">
        <v>271</v>
      </c>
      <c r="BL90" s="49" t="s">
        <v>271</v>
      </c>
      <c r="BM90" s="49" t="s">
        <v>271</v>
      </c>
      <c r="BN90" s="49" t="s">
        <v>271</v>
      </c>
      <c r="BO90" s="49" t="s">
        <v>271</v>
      </c>
      <c r="BP90" s="49" t="s">
        <v>271</v>
      </c>
      <c r="BQ90" s="49" t="s">
        <v>271</v>
      </c>
      <c r="BR90" s="49" t="s">
        <v>271</v>
      </c>
      <c r="BS90" s="49" t="s">
        <v>271</v>
      </c>
      <c r="BT90" s="49" t="s">
        <v>271</v>
      </c>
      <c r="BU90" s="49" t="s">
        <v>271</v>
      </c>
    </row>
    <row r="91" spans="1:73" x14ac:dyDescent="0.2">
      <c r="A91" s="10" t="str" cm="1">
        <f t="array" ref="A91">IF(AND(Filter_Ver=הנחיות!O91, OR(INDEX(OP_Obligations,ROW(),MATCH(Filter_OP,OP_List))=Filter_M,INDEX(OP_Obligations,ROW(),MATCH(Filter_OP,OP_List))=Filter_O,INDEX(OP_Obligations,ROW(),MATCH(Filter_OP,OP_List))=Filter_N,INDEX(OP_Obligations,ROW(),MATCH(Filter_OP,OP_List))=Filter_I)),"√","X")</f>
        <v>√</v>
      </c>
      <c r="B91" s="53" t="str" cm="1">
        <f t="array" ref="B91">INDEX(OP_Obligations,ROW(),MATCH(Filter_OP,OP_List))</f>
        <v>I</v>
      </c>
      <c r="C91" s="48" t="s">
        <v>388</v>
      </c>
      <c r="D91" s="103" t="s">
        <v>346</v>
      </c>
      <c r="E91" s="104"/>
      <c r="F91" s="104"/>
      <c r="G91" s="104"/>
      <c r="H91" s="105"/>
      <c r="I91" s="15"/>
      <c r="J91" s="16"/>
      <c r="K91" s="16"/>
      <c r="L91" s="15"/>
      <c r="M91" s="15"/>
      <c r="O91" s="11" t="s">
        <v>279</v>
      </c>
      <c r="P91" s="67">
        <f t="shared" si="2"/>
        <v>1</v>
      </c>
      <c r="Q91" s="49" t="s">
        <v>271</v>
      </c>
      <c r="R91" s="49" t="s">
        <v>271</v>
      </c>
      <c r="S91" s="49" t="s">
        <v>271</v>
      </c>
      <c r="T91" s="49" t="s">
        <v>271</v>
      </c>
      <c r="U91" s="49" t="s">
        <v>271</v>
      </c>
      <c r="V91" s="49" t="s">
        <v>271</v>
      </c>
      <c r="W91" s="49" t="s">
        <v>271</v>
      </c>
      <c r="X91" s="49" t="s">
        <v>271</v>
      </c>
      <c r="Y91" s="49" t="s">
        <v>271</v>
      </c>
      <c r="Z91" s="49" t="s">
        <v>271</v>
      </c>
      <c r="AA91" s="49" t="s">
        <v>271</v>
      </c>
      <c r="AB91" s="49" t="s">
        <v>271</v>
      </c>
      <c r="AC91" s="49" t="s">
        <v>271</v>
      </c>
      <c r="AD91" s="49" t="s">
        <v>271</v>
      </c>
      <c r="AE91" s="49" t="s">
        <v>271</v>
      </c>
      <c r="AF91" s="49" t="s">
        <v>271</v>
      </c>
      <c r="AG91" s="49" t="s">
        <v>271</v>
      </c>
      <c r="AH91" s="49" t="s">
        <v>271</v>
      </c>
      <c r="AI91" s="49" t="s">
        <v>271</v>
      </c>
      <c r="AJ91" s="49" t="s">
        <v>271</v>
      </c>
      <c r="AK91" s="49" t="s">
        <v>271</v>
      </c>
      <c r="AL91" s="49" t="s">
        <v>271</v>
      </c>
      <c r="AM91" s="49" t="s">
        <v>271</v>
      </c>
      <c r="AN91" s="49" t="s">
        <v>271</v>
      </c>
      <c r="AO91" s="49" t="s">
        <v>271</v>
      </c>
      <c r="AP91" s="49" t="s">
        <v>271</v>
      </c>
      <c r="AQ91" s="49" t="s">
        <v>271</v>
      </c>
      <c r="AR91" s="49" t="s">
        <v>271</v>
      </c>
      <c r="AS91" s="49" t="s">
        <v>271</v>
      </c>
      <c r="AT91" s="49" t="s">
        <v>271</v>
      </c>
      <c r="AU91" s="49" t="s">
        <v>271</v>
      </c>
      <c r="AV91" s="49" t="s">
        <v>271</v>
      </c>
      <c r="AW91" s="49" t="s">
        <v>271</v>
      </c>
      <c r="AX91" s="49" t="s">
        <v>271</v>
      </c>
      <c r="AY91" s="49" t="s">
        <v>271</v>
      </c>
      <c r="AZ91" s="49" t="s">
        <v>271</v>
      </c>
      <c r="BA91" s="49" t="s">
        <v>271</v>
      </c>
      <c r="BB91" s="49" t="s">
        <v>271</v>
      </c>
      <c r="BC91" s="49" t="s">
        <v>271</v>
      </c>
      <c r="BD91" s="49" t="s">
        <v>271</v>
      </c>
      <c r="BE91" s="49" t="s">
        <v>271</v>
      </c>
      <c r="BF91" s="49" t="s">
        <v>271</v>
      </c>
      <c r="BG91" s="49" t="s">
        <v>271</v>
      </c>
      <c r="BH91" s="49" t="s">
        <v>271</v>
      </c>
      <c r="BI91" s="49" t="s">
        <v>271</v>
      </c>
      <c r="BJ91" s="49" t="s">
        <v>271</v>
      </c>
      <c r="BK91" s="49" t="s">
        <v>271</v>
      </c>
      <c r="BL91" s="49" t="s">
        <v>271</v>
      </c>
      <c r="BM91" s="49" t="s">
        <v>271</v>
      </c>
      <c r="BN91" s="49" t="s">
        <v>271</v>
      </c>
      <c r="BO91" s="49" t="s">
        <v>271</v>
      </c>
      <c r="BP91" s="49" t="s">
        <v>271</v>
      </c>
      <c r="BQ91" s="49" t="s">
        <v>271</v>
      </c>
      <c r="BR91" s="49" t="s">
        <v>271</v>
      </c>
      <c r="BS91" s="49" t="s">
        <v>271</v>
      </c>
      <c r="BT91" s="49" t="s">
        <v>271</v>
      </c>
      <c r="BU91" s="49" t="s">
        <v>271</v>
      </c>
    </row>
    <row r="92" spans="1:73" x14ac:dyDescent="0.2">
      <c r="A92" s="10" t="str" cm="1">
        <f t="array" ref="A92">IF(AND(Filter_Ver=הנחיות!O92, OR(INDEX(OP_Obligations,ROW(),MATCH(Filter_OP,OP_List))=Filter_M,INDEX(OP_Obligations,ROW(),MATCH(Filter_OP,OP_List))=Filter_O,INDEX(OP_Obligations,ROW(),MATCH(Filter_OP,OP_List))=Filter_N,INDEX(OP_Obligations,ROW(),MATCH(Filter_OP,OP_List))=Filter_I)),"√","X")</f>
        <v>√</v>
      </c>
      <c r="B92" s="53" t="str" cm="1">
        <f t="array" ref="B92">INDEX(OP_Obligations,ROW(),MATCH(Filter_OP,OP_List))</f>
        <v>I</v>
      </c>
      <c r="C92" s="48" t="s">
        <v>389</v>
      </c>
      <c r="D92" s="103" t="s">
        <v>347</v>
      </c>
      <c r="E92" s="104"/>
      <c r="F92" s="104"/>
      <c r="G92" s="104"/>
      <c r="H92" s="105"/>
      <c r="I92" s="15"/>
      <c r="J92" s="16"/>
      <c r="K92" s="16"/>
      <c r="L92" s="15"/>
      <c r="M92" s="15"/>
      <c r="O92" s="11" t="s">
        <v>279</v>
      </c>
      <c r="P92" s="67">
        <f t="shared" si="2"/>
        <v>1</v>
      </c>
      <c r="Q92" s="49" t="s">
        <v>271</v>
      </c>
      <c r="R92" s="49" t="s">
        <v>271</v>
      </c>
      <c r="S92" s="49" t="s">
        <v>271</v>
      </c>
      <c r="T92" s="49" t="s">
        <v>271</v>
      </c>
      <c r="U92" s="49" t="s">
        <v>271</v>
      </c>
      <c r="V92" s="49" t="s">
        <v>271</v>
      </c>
      <c r="W92" s="49" t="s">
        <v>271</v>
      </c>
      <c r="X92" s="49" t="s">
        <v>271</v>
      </c>
      <c r="Y92" s="49" t="s">
        <v>271</v>
      </c>
      <c r="Z92" s="49" t="s">
        <v>271</v>
      </c>
      <c r="AA92" s="49" t="s">
        <v>271</v>
      </c>
      <c r="AB92" s="49" t="s">
        <v>271</v>
      </c>
      <c r="AC92" s="49" t="s">
        <v>271</v>
      </c>
      <c r="AD92" s="49" t="s">
        <v>271</v>
      </c>
      <c r="AE92" s="49" t="s">
        <v>271</v>
      </c>
      <c r="AF92" s="49" t="s">
        <v>271</v>
      </c>
      <c r="AG92" s="49" t="s">
        <v>271</v>
      </c>
      <c r="AH92" s="49" t="s">
        <v>271</v>
      </c>
      <c r="AI92" s="49" t="s">
        <v>271</v>
      </c>
      <c r="AJ92" s="49" t="s">
        <v>271</v>
      </c>
      <c r="AK92" s="49" t="s">
        <v>271</v>
      </c>
      <c r="AL92" s="49" t="s">
        <v>271</v>
      </c>
      <c r="AM92" s="49" t="s">
        <v>271</v>
      </c>
      <c r="AN92" s="49" t="s">
        <v>271</v>
      </c>
      <c r="AO92" s="49" t="s">
        <v>271</v>
      </c>
      <c r="AP92" s="49" t="s">
        <v>271</v>
      </c>
      <c r="AQ92" s="49" t="s">
        <v>271</v>
      </c>
      <c r="AR92" s="49" t="s">
        <v>271</v>
      </c>
      <c r="AS92" s="49" t="s">
        <v>271</v>
      </c>
      <c r="AT92" s="49" t="s">
        <v>271</v>
      </c>
      <c r="AU92" s="49" t="s">
        <v>271</v>
      </c>
      <c r="AV92" s="49" t="s">
        <v>271</v>
      </c>
      <c r="AW92" s="49" t="s">
        <v>271</v>
      </c>
      <c r="AX92" s="49" t="s">
        <v>271</v>
      </c>
      <c r="AY92" s="49" t="s">
        <v>271</v>
      </c>
      <c r="AZ92" s="49" t="s">
        <v>271</v>
      </c>
      <c r="BA92" s="49" t="s">
        <v>271</v>
      </c>
      <c r="BB92" s="49" t="s">
        <v>271</v>
      </c>
      <c r="BC92" s="49" t="s">
        <v>271</v>
      </c>
      <c r="BD92" s="49" t="s">
        <v>271</v>
      </c>
      <c r="BE92" s="49" t="s">
        <v>271</v>
      </c>
      <c r="BF92" s="49" t="s">
        <v>271</v>
      </c>
      <c r="BG92" s="49" t="s">
        <v>271</v>
      </c>
      <c r="BH92" s="49" t="s">
        <v>271</v>
      </c>
      <c r="BI92" s="49" t="s">
        <v>271</v>
      </c>
      <c r="BJ92" s="49" t="s">
        <v>271</v>
      </c>
      <c r="BK92" s="49" t="s">
        <v>271</v>
      </c>
      <c r="BL92" s="49" t="s">
        <v>271</v>
      </c>
      <c r="BM92" s="49" t="s">
        <v>271</v>
      </c>
      <c r="BN92" s="49" t="s">
        <v>271</v>
      </c>
      <c r="BO92" s="49" t="s">
        <v>271</v>
      </c>
      <c r="BP92" s="49" t="s">
        <v>271</v>
      </c>
      <c r="BQ92" s="49" t="s">
        <v>271</v>
      </c>
      <c r="BR92" s="49" t="s">
        <v>271</v>
      </c>
      <c r="BS92" s="49" t="s">
        <v>271</v>
      </c>
      <c r="BT92" s="49" t="s">
        <v>271</v>
      </c>
      <c r="BU92" s="49" t="s">
        <v>271</v>
      </c>
    </row>
    <row r="93" spans="1:73" x14ac:dyDescent="0.2">
      <c r="A93" s="10" t="str" cm="1">
        <f t="array" ref="A93">IF(AND(Filter_Ver=הנחיות!O93, OR(INDEX(OP_Obligations,ROW(),MATCH(Filter_OP,OP_List))=Filter_M,INDEX(OP_Obligations,ROW(),MATCH(Filter_OP,OP_List))=Filter_O,INDEX(OP_Obligations,ROW(),MATCH(Filter_OP,OP_List))=Filter_N,INDEX(OP_Obligations,ROW(),MATCH(Filter_OP,OP_List))=Filter_I)),"√","X")</f>
        <v>√</v>
      </c>
      <c r="B93" s="53" t="str" cm="1">
        <f t="array" ref="B93">INDEX(OP_Obligations,ROW(),MATCH(Filter_OP,OP_List))</f>
        <v>I</v>
      </c>
      <c r="C93" s="48" t="s">
        <v>390</v>
      </c>
      <c r="D93" s="103" t="s">
        <v>348</v>
      </c>
      <c r="E93" s="104"/>
      <c r="F93" s="104"/>
      <c r="G93" s="104"/>
      <c r="H93" s="105"/>
      <c r="I93" s="15"/>
      <c r="J93" s="16"/>
      <c r="K93" s="16"/>
      <c r="L93" s="15"/>
      <c r="M93" s="15"/>
      <c r="O93" s="11" t="s">
        <v>279</v>
      </c>
      <c r="P93" s="67">
        <f t="shared" si="2"/>
        <v>1</v>
      </c>
      <c r="Q93" s="49" t="s">
        <v>271</v>
      </c>
      <c r="R93" s="49" t="s">
        <v>271</v>
      </c>
      <c r="S93" s="49" t="s">
        <v>271</v>
      </c>
      <c r="T93" s="49" t="s">
        <v>271</v>
      </c>
      <c r="U93" s="49" t="s">
        <v>271</v>
      </c>
      <c r="V93" s="49" t="s">
        <v>271</v>
      </c>
      <c r="W93" s="49" t="s">
        <v>271</v>
      </c>
      <c r="X93" s="49" t="s">
        <v>271</v>
      </c>
      <c r="Y93" s="49" t="s">
        <v>271</v>
      </c>
      <c r="Z93" s="49" t="s">
        <v>271</v>
      </c>
      <c r="AA93" s="49" t="s">
        <v>271</v>
      </c>
      <c r="AB93" s="49" t="s">
        <v>271</v>
      </c>
      <c r="AC93" s="49" t="s">
        <v>271</v>
      </c>
      <c r="AD93" s="49" t="s">
        <v>271</v>
      </c>
      <c r="AE93" s="49" t="s">
        <v>271</v>
      </c>
      <c r="AF93" s="49" t="s">
        <v>271</v>
      </c>
      <c r="AG93" s="49" t="s">
        <v>271</v>
      </c>
      <c r="AH93" s="49" t="s">
        <v>271</v>
      </c>
      <c r="AI93" s="49" t="s">
        <v>271</v>
      </c>
      <c r="AJ93" s="49" t="s">
        <v>271</v>
      </c>
      <c r="AK93" s="49" t="s">
        <v>271</v>
      </c>
      <c r="AL93" s="49" t="s">
        <v>271</v>
      </c>
      <c r="AM93" s="49" t="s">
        <v>271</v>
      </c>
      <c r="AN93" s="49" t="s">
        <v>271</v>
      </c>
      <c r="AO93" s="49" t="s">
        <v>271</v>
      </c>
      <c r="AP93" s="49" t="s">
        <v>271</v>
      </c>
      <c r="AQ93" s="49" t="s">
        <v>271</v>
      </c>
      <c r="AR93" s="49" t="s">
        <v>271</v>
      </c>
      <c r="AS93" s="49" t="s">
        <v>271</v>
      </c>
      <c r="AT93" s="49" t="s">
        <v>271</v>
      </c>
      <c r="AU93" s="49" t="s">
        <v>271</v>
      </c>
      <c r="AV93" s="49" t="s">
        <v>271</v>
      </c>
      <c r="AW93" s="49" t="s">
        <v>271</v>
      </c>
      <c r="AX93" s="49" t="s">
        <v>271</v>
      </c>
      <c r="AY93" s="49" t="s">
        <v>271</v>
      </c>
      <c r="AZ93" s="49" t="s">
        <v>271</v>
      </c>
      <c r="BA93" s="49" t="s">
        <v>271</v>
      </c>
      <c r="BB93" s="49" t="s">
        <v>271</v>
      </c>
      <c r="BC93" s="49" t="s">
        <v>271</v>
      </c>
      <c r="BD93" s="49" t="s">
        <v>271</v>
      </c>
      <c r="BE93" s="49" t="s">
        <v>271</v>
      </c>
      <c r="BF93" s="49" t="s">
        <v>271</v>
      </c>
      <c r="BG93" s="49" t="s">
        <v>271</v>
      </c>
      <c r="BH93" s="49" t="s">
        <v>271</v>
      </c>
      <c r="BI93" s="49" t="s">
        <v>271</v>
      </c>
      <c r="BJ93" s="49" t="s">
        <v>271</v>
      </c>
      <c r="BK93" s="49" t="s">
        <v>271</v>
      </c>
      <c r="BL93" s="49" t="s">
        <v>271</v>
      </c>
      <c r="BM93" s="49" t="s">
        <v>271</v>
      </c>
      <c r="BN93" s="49" t="s">
        <v>271</v>
      </c>
      <c r="BO93" s="49" t="s">
        <v>271</v>
      </c>
      <c r="BP93" s="49" t="s">
        <v>271</v>
      </c>
      <c r="BQ93" s="49" t="s">
        <v>271</v>
      </c>
      <c r="BR93" s="49" t="s">
        <v>271</v>
      </c>
      <c r="BS93" s="49" t="s">
        <v>271</v>
      </c>
      <c r="BT93" s="49" t="s">
        <v>271</v>
      </c>
      <c r="BU93" s="49" t="s">
        <v>271</v>
      </c>
    </row>
    <row r="94" spans="1:73" x14ac:dyDescent="0.2">
      <c r="A94" s="10" t="str" cm="1">
        <f t="array" ref="A94">IF(AND(Filter_Ver=הנחיות!O94, OR(INDEX(OP_Obligations,ROW(),MATCH(Filter_OP,OP_List))=Filter_M,INDEX(OP_Obligations,ROW(),MATCH(Filter_OP,OP_List))=Filter_O,INDEX(OP_Obligations,ROW(),MATCH(Filter_OP,OP_List))=Filter_N,INDEX(OP_Obligations,ROW(),MATCH(Filter_OP,OP_List))=Filter_I)),"√","X")</f>
        <v>√</v>
      </c>
      <c r="B94" s="53" t="str" cm="1">
        <f t="array" ref="B94">INDEX(OP_Obligations,ROW(),MATCH(Filter_OP,OP_List))</f>
        <v>I</v>
      </c>
      <c r="C94" s="48" t="s">
        <v>391</v>
      </c>
      <c r="D94" s="103" t="s">
        <v>349</v>
      </c>
      <c r="E94" s="104"/>
      <c r="F94" s="104"/>
      <c r="G94" s="104"/>
      <c r="H94" s="105"/>
      <c r="I94" s="15" t="s">
        <v>100</v>
      </c>
      <c r="J94" s="16" t="s">
        <v>144</v>
      </c>
      <c r="K94" s="16" t="s">
        <v>144</v>
      </c>
      <c r="L94" s="15"/>
      <c r="M94" s="15"/>
      <c r="O94" s="11" t="s">
        <v>279</v>
      </c>
      <c r="P94" s="67">
        <f t="shared" ref="P94:P143" si="3">_xlfn.NUMBERVALUE($O94)</f>
        <v>1</v>
      </c>
      <c r="Q94" s="49" t="s">
        <v>271</v>
      </c>
      <c r="R94" s="49" t="s">
        <v>271</v>
      </c>
      <c r="S94" s="49" t="s">
        <v>271</v>
      </c>
      <c r="T94" s="49" t="s">
        <v>271</v>
      </c>
      <c r="U94" s="49" t="s">
        <v>271</v>
      </c>
      <c r="V94" s="49" t="s">
        <v>271</v>
      </c>
      <c r="W94" s="49" t="s">
        <v>271</v>
      </c>
      <c r="X94" s="49" t="s">
        <v>271</v>
      </c>
      <c r="Y94" s="49" t="s">
        <v>271</v>
      </c>
      <c r="Z94" s="49" t="s">
        <v>271</v>
      </c>
      <c r="AA94" s="49" t="s">
        <v>271</v>
      </c>
      <c r="AB94" s="49" t="s">
        <v>271</v>
      </c>
      <c r="AC94" s="49" t="s">
        <v>271</v>
      </c>
      <c r="AD94" s="49" t="s">
        <v>271</v>
      </c>
      <c r="AE94" s="49" t="s">
        <v>271</v>
      </c>
      <c r="AF94" s="49" t="s">
        <v>271</v>
      </c>
      <c r="AG94" s="49" t="s">
        <v>271</v>
      </c>
      <c r="AH94" s="49" t="s">
        <v>271</v>
      </c>
      <c r="AI94" s="49" t="s">
        <v>271</v>
      </c>
      <c r="AJ94" s="49" t="s">
        <v>271</v>
      </c>
      <c r="AK94" s="49" t="s">
        <v>271</v>
      </c>
      <c r="AL94" s="49" t="s">
        <v>271</v>
      </c>
      <c r="AM94" s="49" t="s">
        <v>271</v>
      </c>
      <c r="AN94" s="49" t="s">
        <v>271</v>
      </c>
      <c r="AO94" s="49" t="s">
        <v>271</v>
      </c>
      <c r="AP94" s="49" t="s">
        <v>271</v>
      </c>
      <c r="AQ94" s="49" t="s">
        <v>271</v>
      </c>
      <c r="AR94" s="49" t="s">
        <v>271</v>
      </c>
      <c r="AS94" s="49" t="s">
        <v>271</v>
      </c>
      <c r="AT94" s="49" t="s">
        <v>271</v>
      </c>
      <c r="AU94" s="49" t="s">
        <v>271</v>
      </c>
      <c r="AV94" s="49" t="s">
        <v>271</v>
      </c>
      <c r="AW94" s="49" t="s">
        <v>271</v>
      </c>
      <c r="AX94" s="49" t="s">
        <v>271</v>
      </c>
      <c r="AY94" s="49" t="s">
        <v>271</v>
      </c>
      <c r="AZ94" s="49" t="s">
        <v>271</v>
      </c>
      <c r="BA94" s="49" t="s">
        <v>271</v>
      </c>
      <c r="BB94" s="49" t="s">
        <v>271</v>
      </c>
      <c r="BC94" s="49" t="s">
        <v>271</v>
      </c>
      <c r="BD94" s="49" t="s">
        <v>271</v>
      </c>
      <c r="BE94" s="49" t="s">
        <v>271</v>
      </c>
      <c r="BF94" s="49" t="s">
        <v>271</v>
      </c>
      <c r="BG94" s="49" t="s">
        <v>271</v>
      </c>
      <c r="BH94" s="49" t="s">
        <v>271</v>
      </c>
      <c r="BI94" s="49" t="s">
        <v>271</v>
      </c>
      <c r="BJ94" s="49" t="s">
        <v>271</v>
      </c>
      <c r="BK94" s="49" t="s">
        <v>271</v>
      </c>
      <c r="BL94" s="49" t="s">
        <v>271</v>
      </c>
      <c r="BM94" s="49" t="s">
        <v>271</v>
      </c>
      <c r="BN94" s="49" t="s">
        <v>271</v>
      </c>
      <c r="BO94" s="49" t="s">
        <v>271</v>
      </c>
      <c r="BP94" s="49" t="s">
        <v>271</v>
      </c>
      <c r="BQ94" s="49" t="s">
        <v>271</v>
      </c>
      <c r="BR94" s="49" t="s">
        <v>271</v>
      </c>
      <c r="BS94" s="49" t="s">
        <v>271</v>
      </c>
      <c r="BT94" s="49" t="s">
        <v>271</v>
      </c>
      <c r="BU94" s="49" t="s">
        <v>271</v>
      </c>
    </row>
    <row r="95" spans="1:73" ht="42.75" x14ac:dyDescent="0.2">
      <c r="A95" s="10" t="str" cm="1">
        <f t="array" ref="A95">IF(AND(Filter_Ver=הנחיות!O95, OR(INDEX(OP_Obligations,ROW(),MATCH(Filter_OP,OP_List))=Filter_M,INDEX(OP_Obligations,ROW(),MATCH(Filter_OP,OP_List))=Filter_O,INDEX(OP_Obligations,ROW(),MATCH(Filter_OP,OP_List))=Filter_N,INDEX(OP_Obligations,ROW(),MATCH(Filter_OP,OP_List))=Filter_I)),"√","X")</f>
        <v>√</v>
      </c>
      <c r="B95" s="53" t="str" cm="1">
        <f t="array" ref="B95">INDEX(OP_Obligations,ROW(),MATCH(Filter_OP,OP_List))</f>
        <v>I</v>
      </c>
      <c r="C95" s="48" t="s">
        <v>392</v>
      </c>
      <c r="D95" s="118" t="s">
        <v>440</v>
      </c>
      <c r="E95" s="104"/>
      <c r="F95" s="104"/>
      <c r="G95" s="104"/>
      <c r="H95" s="105"/>
      <c r="I95" s="15" t="s">
        <v>200</v>
      </c>
      <c r="J95" s="16"/>
      <c r="K95" s="16"/>
      <c r="L95" s="15"/>
      <c r="M95" s="15"/>
      <c r="O95" s="11" t="s">
        <v>279</v>
      </c>
      <c r="P95" s="67">
        <f t="shared" si="3"/>
        <v>1</v>
      </c>
      <c r="Q95" s="49" t="s">
        <v>271</v>
      </c>
      <c r="R95" s="49" t="s">
        <v>271</v>
      </c>
      <c r="S95" s="49" t="s">
        <v>271</v>
      </c>
      <c r="T95" s="49" t="s">
        <v>271</v>
      </c>
      <c r="U95" s="49" t="s">
        <v>271</v>
      </c>
      <c r="V95" s="49" t="s">
        <v>271</v>
      </c>
      <c r="W95" s="49" t="s">
        <v>271</v>
      </c>
      <c r="X95" s="49" t="s">
        <v>271</v>
      </c>
      <c r="Y95" s="49" t="s">
        <v>271</v>
      </c>
      <c r="Z95" s="49" t="s">
        <v>271</v>
      </c>
      <c r="AA95" s="49" t="s">
        <v>271</v>
      </c>
      <c r="AB95" s="49" t="s">
        <v>271</v>
      </c>
      <c r="AC95" s="49" t="s">
        <v>271</v>
      </c>
      <c r="AD95" s="49" t="s">
        <v>271</v>
      </c>
      <c r="AE95" s="49" t="s">
        <v>271</v>
      </c>
      <c r="AF95" s="49" t="s">
        <v>271</v>
      </c>
      <c r="AG95" s="49" t="s">
        <v>271</v>
      </c>
      <c r="AH95" s="49" t="s">
        <v>271</v>
      </c>
      <c r="AI95" s="49" t="s">
        <v>271</v>
      </c>
      <c r="AJ95" s="49" t="s">
        <v>271</v>
      </c>
      <c r="AK95" s="49" t="s">
        <v>271</v>
      </c>
      <c r="AL95" s="49" t="s">
        <v>271</v>
      </c>
      <c r="AM95" s="49" t="s">
        <v>271</v>
      </c>
      <c r="AN95" s="49" t="s">
        <v>271</v>
      </c>
      <c r="AO95" s="49" t="s">
        <v>271</v>
      </c>
      <c r="AP95" s="49" t="s">
        <v>271</v>
      </c>
      <c r="AQ95" s="49" t="s">
        <v>271</v>
      </c>
      <c r="AR95" s="49" t="s">
        <v>271</v>
      </c>
      <c r="AS95" s="49" t="s">
        <v>271</v>
      </c>
      <c r="AT95" s="49" t="s">
        <v>271</v>
      </c>
      <c r="AU95" s="49" t="s">
        <v>271</v>
      </c>
      <c r="AV95" s="49" t="s">
        <v>271</v>
      </c>
      <c r="AW95" s="49" t="s">
        <v>271</v>
      </c>
      <c r="AX95" s="49" t="s">
        <v>271</v>
      </c>
      <c r="AY95" s="49" t="s">
        <v>271</v>
      </c>
      <c r="AZ95" s="49" t="s">
        <v>271</v>
      </c>
      <c r="BA95" s="49" t="s">
        <v>271</v>
      </c>
      <c r="BB95" s="49" t="s">
        <v>271</v>
      </c>
      <c r="BC95" s="49" t="s">
        <v>271</v>
      </c>
      <c r="BD95" s="49" t="s">
        <v>271</v>
      </c>
      <c r="BE95" s="49" t="s">
        <v>271</v>
      </c>
      <c r="BF95" s="49" t="s">
        <v>271</v>
      </c>
      <c r="BG95" s="49" t="s">
        <v>271</v>
      </c>
      <c r="BH95" s="49" t="s">
        <v>271</v>
      </c>
      <c r="BI95" s="49" t="s">
        <v>271</v>
      </c>
      <c r="BJ95" s="49" t="s">
        <v>271</v>
      </c>
      <c r="BK95" s="49" t="s">
        <v>271</v>
      </c>
      <c r="BL95" s="49" t="s">
        <v>271</v>
      </c>
      <c r="BM95" s="49" t="s">
        <v>271</v>
      </c>
      <c r="BN95" s="49" t="s">
        <v>271</v>
      </c>
      <c r="BO95" s="49" t="s">
        <v>271</v>
      </c>
      <c r="BP95" s="49" t="s">
        <v>271</v>
      </c>
      <c r="BQ95" s="49" t="s">
        <v>271</v>
      </c>
      <c r="BR95" s="49" t="s">
        <v>271</v>
      </c>
      <c r="BS95" s="49" t="s">
        <v>271</v>
      </c>
      <c r="BT95" s="49" t="s">
        <v>271</v>
      </c>
      <c r="BU95" s="49" t="s">
        <v>271</v>
      </c>
    </row>
    <row r="96" spans="1:73" x14ac:dyDescent="0.2">
      <c r="A96" s="10" t="str" cm="1">
        <f t="array" ref="A96">IF(AND(Filter_Ver=הנחיות!O96, OR(INDEX(OP_Obligations,ROW(),MATCH(Filter_OP,OP_List))=Filter_M,INDEX(OP_Obligations,ROW(),MATCH(Filter_OP,OP_List))=Filter_O,INDEX(OP_Obligations,ROW(),MATCH(Filter_OP,OP_List))=Filter_N,INDEX(OP_Obligations,ROW(),MATCH(Filter_OP,OP_List))=Filter_I)),"√","X")</f>
        <v>√</v>
      </c>
      <c r="B96" s="53" t="str" cm="1">
        <f t="array" ref="B96">INDEX(OP_Obligations,ROW(),MATCH(Filter_OP,OP_List))</f>
        <v>I</v>
      </c>
      <c r="C96" s="48" t="s">
        <v>393</v>
      </c>
      <c r="D96" s="103" t="s">
        <v>350</v>
      </c>
      <c r="E96" s="104"/>
      <c r="F96" s="104"/>
      <c r="G96" s="104"/>
      <c r="H96" s="105"/>
      <c r="I96" s="15"/>
      <c r="J96" s="16"/>
      <c r="K96" s="16"/>
      <c r="L96" s="15"/>
      <c r="M96" s="15"/>
      <c r="O96" s="11" t="s">
        <v>279</v>
      </c>
      <c r="P96" s="67">
        <f t="shared" si="3"/>
        <v>1</v>
      </c>
      <c r="Q96" s="49" t="s">
        <v>271</v>
      </c>
      <c r="R96" s="49" t="s">
        <v>271</v>
      </c>
      <c r="S96" s="49" t="s">
        <v>271</v>
      </c>
      <c r="T96" s="49" t="s">
        <v>271</v>
      </c>
      <c r="U96" s="49" t="s">
        <v>271</v>
      </c>
      <c r="V96" s="49" t="s">
        <v>271</v>
      </c>
      <c r="W96" s="49" t="s">
        <v>271</v>
      </c>
      <c r="X96" s="49" t="s">
        <v>271</v>
      </c>
      <c r="Y96" s="49" t="s">
        <v>271</v>
      </c>
      <c r="Z96" s="49" t="s">
        <v>271</v>
      </c>
      <c r="AA96" s="49" t="s">
        <v>271</v>
      </c>
      <c r="AB96" s="49" t="s">
        <v>271</v>
      </c>
      <c r="AC96" s="49" t="s">
        <v>271</v>
      </c>
      <c r="AD96" s="49" t="s">
        <v>271</v>
      </c>
      <c r="AE96" s="49" t="s">
        <v>271</v>
      </c>
      <c r="AF96" s="49" t="s">
        <v>271</v>
      </c>
      <c r="AG96" s="49" t="s">
        <v>271</v>
      </c>
      <c r="AH96" s="49" t="s">
        <v>271</v>
      </c>
      <c r="AI96" s="49" t="s">
        <v>271</v>
      </c>
      <c r="AJ96" s="49" t="s">
        <v>271</v>
      </c>
      <c r="AK96" s="49" t="s">
        <v>271</v>
      </c>
      <c r="AL96" s="49" t="s">
        <v>271</v>
      </c>
      <c r="AM96" s="49" t="s">
        <v>271</v>
      </c>
      <c r="AN96" s="49" t="s">
        <v>271</v>
      </c>
      <c r="AO96" s="49" t="s">
        <v>271</v>
      </c>
      <c r="AP96" s="49" t="s">
        <v>271</v>
      </c>
      <c r="AQ96" s="49" t="s">
        <v>271</v>
      </c>
      <c r="AR96" s="49" t="s">
        <v>271</v>
      </c>
      <c r="AS96" s="49" t="s">
        <v>271</v>
      </c>
      <c r="AT96" s="49" t="s">
        <v>271</v>
      </c>
      <c r="AU96" s="49" t="s">
        <v>271</v>
      </c>
      <c r="AV96" s="49" t="s">
        <v>271</v>
      </c>
      <c r="AW96" s="49" t="s">
        <v>271</v>
      </c>
      <c r="AX96" s="49" t="s">
        <v>271</v>
      </c>
      <c r="AY96" s="49" t="s">
        <v>271</v>
      </c>
      <c r="AZ96" s="49" t="s">
        <v>271</v>
      </c>
      <c r="BA96" s="49" t="s">
        <v>271</v>
      </c>
      <c r="BB96" s="49" t="s">
        <v>271</v>
      </c>
      <c r="BC96" s="49" t="s">
        <v>271</v>
      </c>
      <c r="BD96" s="49" t="s">
        <v>271</v>
      </c>
      <c r="BE96" s="49" t="s">
        <v>271</v>
      </c>
      <c r="BF96" s="49" t="s">
        <v>271</v>
      </c>
      <c r="BG96" s="49" t="s">
        <v>271</v>
      </c>
      <c r="BH96" s="49" t="s">
        <v>271</v>
      </c>
      <c r="BI96" s="49" t="s">
        <v>271</v>
      </c>
      <c r="BJ96" s="49" t="s">
        <v>271</v>
      </c>
      <c r="BK96" s="49" t="s">
        <v>271</v>
      </c>
      <c r="BL96" s="49" t="s">
        <v>271</v>
      </c>
      <c r="BM96" s="49" t="s">
        <v>271</v>
      </c>
      <c r="BN96" s="49" t="s">
        <v>271</v>
      </c>
      <c r="BO96" s="49" t="s">
        <v>271</v>
      </c>
      <c r="BP96" s="49" t="s">
        <v>271</v>
      </c>
      <c r="BQ96" s="49" t="s">
        <v>271</v>
      </c>
      <c r="BR96" s="49" t="s">
        <v>271</v>
      </c>
      <c r="BS96" s="49" t="s">
        <v>271</v>
      </c>
      <c r="BT96" s="49" t="s">
        <v>271</v>
      </c>
      <c r="BU96" s="49" t="s">
        <v>271</v>
      </c>
    </row>
    <row r="97" spans="1:73" x14ac:dyDescent="0.2">
      <c r="A97" s="10" t="str" cm="1">
        <f t="array" ref="A97">IF(AND(Filter_Ver=הנחיות!O97, OR(INDEX(OP_Obligations,ROW(),MATCH(Filter_OP,OP_List))=Filter_M,INDEX(OP_Obligations,ROW(),MATCH(Filter_OP,OP_List))=Filter_O,INDEX(OP_Obligations,ROW(),MATCH(Filter_OP,OP_List))=Filter_N,INDEX(OP_Obligations,ROW(),MATCH(Filter_OP,OP_List))=Filter_I)),"√","X")</f>
        <v>√</v>
      </c>
      <c r="B97" s="53" t="str" cm="1">
        <f t="array" ref="B97">INDEX(OP_Obligations,ROW(),MATCH(Filter_OP,OP_List))</f>
        <v>M</v>
      </c>
      <c r="C97" s="48" t="s">
        <v>394</v>
      </c>
      <c r="D97" s="103" t="s">
        <v>351</v>
      </c>
      <c r="E97" s="104"/>
      <c r="F97" s="104"/>
      <c r="G97" s="104"/>
      <c r="H97" s="105"/>
      <c r="I97" s="15"/>
      <c r="J97" s="16"/>
      <c r="K97" s="16"/>
      <c r="L97" s="15"/>
      <c r="M97" s="15"/>
      <c r="O97" s="11" t="s">
        <v>279</v>
      </c>
      <c r="P97" s="67">
        <f t="shared" si="3"/>
        <v>1</v>
      </c>
      <c r="Q97" s="49" t="s">
        <v>2</v>
      </c>
      <c r="R97" s="49" t="s">
        <v>2</v>
      </c>
      <c r="S97" s="49" t="s">
        <v>2</v>
      </c>
      <c r="T97" s="49" t="s">
        <v>2</v>
      </c>
      <c r="U97" s="49" t="s">
        <v>2</v>
      </c>
      <c r="V97" s="49" t="s">
        <v>2</v>
      </c>
      <c r="W97" s="49" t="s">
        <v>2</v>
      </c>
      <c r="X97" s="49" t="s">
        <v>2</v>
      </c>
      <c r="Y97" s="49" t="s">
        <v>2</v>
      </c>
      <c r="Z97" s="49" t="s">
        <v>2</v>
      </c>
      <c r="AA97" s="49" t="s">
        <v>2</v>
      </c>
      <c r="AB97" s="49" t="s">
        <v>2</v>
      </c>
      <c r="AC97" s="49" t="s">
        <v>2</v>
      </c>
      <c r="AD97" s="49" t="s">
        <v>2</v>
      </c>
      <c r="AE97" s="49" t="s">
        <v>2</v>
      </c>
      <c r="AF97" s="49" t="s">
        <v>2</v>
      </c>
      <c r="AG97" s="49" t="s">
        <v>2</v>
      </c>
      <c r="AH97" s="49" t="s">
        <v>2</v>
      </c>
      <c r="AI97" s="49" t="s">
        <v>2</v>
      </c>
      <c r="AJ97" s="49" t="s">
        <v>2</v>
      </c>
      <c r="AK97" s="49" t="s">
        <v>2</v>
      </c>
      <c r="AL97" s="49" t="s">
        <v>2</v>
      </c>
      <c r="AM97" s="49" t="s">
        <v>2</v>
      </c>
      <c r="AN97" s="49" t="s">
        <v>2</v>
      </c>
      <c r="AO97" s="49" t="s">
        <v>2</v>
      </c>
      <c r="AP97" s="49" t="s">
        <v>2</v>
      </c>
      <c r="AQ97" s="49" t="s">
        <v>2</v>
      </c>
      <c r="AR97" s="49" t="s">
        <v>2</v>
      </c>
      <c r="AS97" s="49" t="s">
        <v>2</v>
      </c>
      <c r="AT97" s="49" t="s">
        <v>2</v>
      </c>
      <c r="AU97" s="49" t="s">
        <v>2</v>
      </c>
      <c r="AV97" s="49" t="s">
        <v>2</v>
      </c>
      <c r="AW97" s="49" t="s">
        <v>2</v>
      </c>
      <c r="AX97" s="49" t="s">
        <v>2</v>
      </c>
      <c r="AY97" s="49" t="s">
        <v>2</v>
      </c>
      <c r="AZ97" s="49" t="s">
        <v>2</v>
      </c>
      <c r="BA97" s="49" t="s">
        <v>2</v>
      </c>
      <c r="BB97" s="49" t="s">
        <v>2</v>
      </c>
      <c r="BC97" s="49" t="s">
        <v>2</v>
      </c>
      <c r="BD97" s="49" t="s">
        <v>2</v>
      </c>
      <c r="BE97" s="49" t="s">
        <v>2</v>
      </c>
      <c r="BF97" s="49" t="s">
        <v>2</v>
      </c>
      <c r="BG97" s="49" t="s">
        <v>2</v>
      </c>
      <c r="BH97" s="49" t="s">
        <v>2</v>
      </c>
      <c r="BI97" s="49" t="s">
        <v>2</v>
      </c>
      <c r="BJ97" s="49" t="s">
        <v>2</v>
      </c>
      <c r="BK97" s="49" t="s">
        <v>2</v>
      </c>
      <c r="BL97" s="49" t="s">
        <v>2</v>
      </c>
      <c r="BM97" s="49" t="s">
        <v>2</v>
      </c>
      <c r="BN97" s="49" t="s">
        <v>2</v>
      </c>
      <c r="BO97" s="49" t="s">
        <v>2</v>
      </c>
      <c r="BP97" s="49" t="s">
        <v>2</v>
      </c>
      <c r="BQ97" s="49" t="s">
        <v>2</v>
      </c>
      <c r="BR97" s="49" t="s">
        <v>2</v>
      </c>
      <c r="BS97" s="49" t="s">
        <v>2</v>
      </c>
      <c r="BT97" s="49" t="s">
        <v>2</v>
      </c>
      <c r="BU97" s="49" t="s">
        <v>2</v>
      </c>
    </row>
    <row r="98" spans="1:73" x14ac:dyDescent="0.2">
      <c r="A98" s="10" t="str" cm="1">
        <f t="array" ref="A98">IF(AND(Filter_Ver=הנחיות!O98, OR(INDEX(OP_Obligations,ROW(),MATCH(Filter_OP,OP_List))=Filter_M,INDEX(OP_Obligations,ROW(),MATCH(Filter_OP,OP_List))=Filter_O,INDEX(OP_Obligations,ROW(),MATCH(Filter_OP,OP_List))=Filter_N,INDEX(OP_Obligations,ROW(),MATCH(Filter_OP,OP_List))=Filter_I)),"√","X")</f>
        <v>√</v>
      </c>
      <c r="B98" s="53" t="str" cm="1">
        <f t="array" ref="B98">INDEX(OP_Obligations,ROW(),MATCH(Filter_OP,OP_List))</f>
        <v>M</v>
      </c>
      <c r="C98" s="47" t="s">
        <v>129</v>
      </c>
      <c r="D98" s="119" t="s">
        <v>352</v>
      </c>
      <c r="E98" s="120"/>
      <c r="F98" s="120"/>
      <c r="G98" s="120"/>
      <c r="H98" s="121"/>
      <c r="I98" s="15" t="s">
        <v>134</v>
      </c>
      <c r="J98" s="16" t="s">
        <v>135</v>
      </c>
      <c r="K98" s="16" t="s">
        <v>135</v>
      </c>
      <c r="L98" s="15"/>
      <c r="M98" s="15"/>
      <c r="O98" s="11" t="s">
        <v>279</v>
      </c>
      <c r="P98" s="67">
        <f t="shared" si="3"/>
        <v>1</v>
      </c>
      <c r="Q98" s="49" t="s">
        <v>2</v>
      </c>
      <c r="R98" s="49" t="s">
        <v>2</v>
      </c>
      <c r="S98" s="49" t="s">
        <v>2</v>
      </c>
      <c r="T98" s="49" t="s">
        <v>2</v>
      </c>
      <c r="U98" s="49" t="s">
        <v>2</v>
      </c>
      <c r="V98" s="49" t="s">
        <v>2</v>
      </c>
      <c r="W98" s="49" t="s">
        <v>2</v>
      </c>
      <c r="X98" s="49" t="s">
        <v>2</v>
      </c>
      <c r="Y98" s="49" t="s">
        <v>2</v>
      </c>
      <c r="Z98" s="49" t="s">
        <v>2</v>
      </c>
      <c r="AA98" s="49" t="s">
        <v>2</v>
      </c>
      <c r="AB98" s="49" t="s">
        <v>2</v>
      </c>
      <c r="AC98" s="49" t="s">
        <v>2</v>
      </c>
      <c r="AD98" s="49" t="s">
        <v>2</v>
      </c>
      <c r="AE98" s="49" t="s">
        <v>2</v>
      </c>
      <c r="AF98" s="49" t="s">
        <v>2</v>
      </c>
      <c r="AG98" s="49" t="s">
        <v>2</v>
      </c>
      <c r="AH98" s="49" t="s">
        <v>2</v>
      </c>
      <c r="AI98" s="49" t="s">
        <v>2</v>
      </c>
      <c r="AJ98" s="49" t="s">
        <v>2</v>
      </c>
      <c r="AK98" s="49" t="s">
        <v>2</v>
      </c>
      <c r="AL98" s="49" t="s">
        <v>2</v>
      </c>
      <c r="AM98" s="49" t="s">
        <v>2</v>
      </c>
      <c r="AN98" s="49" t="s">
        <v>2</v>
      </c>
      <c r="AO98" s="49" t="s">
        <v>2</v>
      </c>
      <c r="AP98" s="49" t="s">
        <v>2</v>
      </c>
      <c r="AQ98" s="49" t="s">
        <v>2</v>
      </c>
      <c r="AR98" s="49" t="s">
        <v>2</v>
      </c>
      <c r="AS98" s="49" t="s">
        <v>2</v>
      </c>
      <c r="AT98" s="49" t="s">
        <v>2</v>
      </c>
      <c r="AU98" s="49" t="s">
        <v>2</v>
      </c>
      <c r="AV98" s="49" t="s">
        <v>2</v>
      </c>
      <c r="AW98" s="49" t="s">
        <v>2</v>
      </c>
      <c r="AX98" s="49" t="s">
        <v>2</v>
      </c>
      <c r="AY98" s="49" t="s">
        <v>2</v>
      </c>
      <c r="AZ98" s="49" t="s">
        <v>2</v>
      </c>
      <c r="BA98" s="49" t="s">
        <v>2</v>
      </c>
      <c r="BB98" s="49" t="s">
        <v>2</v>
      </c>
      <c r="BC98" s="49" t="s">
        <v>2</v>
      </c>
      <c r="BD98" s="49" t="s">
        <v>2</v>
      </c>
      <c r="BE98" s="49" t="s">
        <v>2</v>
      </c>
      <c r="BF98" s="49" t="s">
        <v>2</v>
      </c>
      <c r="BG98" s="49" t="s">
        <v>2</v>
      </c>
      <c r="BH98" s="49" t="s">
        <v>2</v>
      </c>
      <c r="BI98" s="49" t="s">
        <v>2</v>
      </c>
      <c r="BJ98" s="49" t="s">
        <v>2</v>
      </c>
      <c r="BK98" s="49" t="s">
        <v>2</v>
      </c>
      <c r="BL98" s="49" t="s">
        <v>2</v>
      </c>
      <c r="BM98" s="49" t="s">
        <v>2</v>
      </c>
      <c r="BN98" s="49" t="s">
        <v>2</v>
      </c>
      <c r="BO98" s="49" t="s">
        <v>2</v>
      </c>
      <c r="BP98" s="49" t="s">
        <v>2</v>
      </c>
      <c r="BQ98" s="49" t="s">
        <v>2</v>
      </c>
      <c r="BR98" s="49" t="s">
        <v>2</v>
      </c>
      <c r="BS98" s="49" t="s">
        <v>2</v>
      </c>
      <c r="BT98" s="49" t="s">
        <v>2</v>
      </c>
      <c r="BU98" s="49" t="s">
        <v>2</v>
      </c>
    </row>
    <row r="99" spans="1:73" ht="57" x14ac:dyDescent="0.2">
      <c r="A99" s="10" t="str" cm="1">
        <f t="array" ref="A99">IF(AND(Filter_Ver=הנחיות!O99, OR(INDEX(OP_Obligations,ROW(),MATCH(Filter_OP,OP_List))=Filter_M,INDEX(OP_Obligations,ROW(),MATCH(Filter_OP,OP_List))=Filter_O,INDEX(OP_Obligations,ROW(),MATCH(Filter_OP,OP_List))=Filter_N,INDEX(OP_Obligations,ROW(),MATCH(Filter_OP,OP_List))=Filter_I)),"√","X")</f>
        <v>√</v>
      </c>
      <c r="B99" s="53" t="str" cm="1">
        <f t="array" ref="B99">INDEX(OP_Obligations,ROW(),MATCH(Filter_OP,OP_List))</f>
        <v>M</v>
      </c>
      <c r="C99" s="48" t="s">
        <v>264</v>
      </c>
      <c r="D99" s="118" t="s">
        <v>468</v>
      </c>
      <c r="E99" s="104"/>
      <c r="F99" s="104"/>
      <c r="G99" s="104"/>
      <c r="H99" s="105"/>
      <c r="I99" s="15" t="s">
        <v>469</v>
      </c>
      <c r="J99" s="16" t="s">
        <v>135</v>
      </c>
      <c r="K99" s="16" t="s">
        <v>135</v>
      </c>
      <c r="L99" s="15"/>
      <c r="M99" s="15"/>
      <c r="O99" s="11" t="s">
        <v>279</v>
      </c>
      <c r="P99" s="67">
        <f>_xlfn.NUMBERVALUE($O99)</f>
        <v>1</v>
      </c>
      <c r="Q99" s="49" t="s">
        <v>2</v>
      </c>
      <c r="R99" s="49" t="s">
        <v>2</v>
      </c>
      <c r="S99" s="49" t="s">
        <v>2</v>
      </c>
      <c r="T99" s="49" t="s">
        <v>2</v>
      </c>
      <c r="U99" s="49" t="s">
        <v>2</v>
      </c>
      <c r="V99" s="49" t="s">
        <v>2</v>
      </c>
      <c r="W99" s="49" t="s">
        <v>2</v>
      </c>
      <c r="X99" s="49" t="s">
        <v>2</v>
      </c>
      <c r="Y99" s="49" t="s">
        <v>2</v>
      </c>
      <c r="Z99" s="49" t="s">
        <v>2</v>
      </c>
      <c r="AA99" s="49" t="s">
        <v>2</v>
      </c>
      <c r="AB99" s="49" t="s">
        <v>2</v>
      </c>
      <c r="AC99" s="49" t="s">
        <v>2</v>
      </c>
      <c r="AD99" s="49" t="s">
        <v>2</v>
      </c>
      <c r="AE99" s="49" t="s">
        <v>2</v>
      </c>
      <c r="AF99" s="49" t="s">
        <v>2</v>
      </c>
      <c r="AG99" s="49" t="s">
        <v>2</v>
      </c>
      <c r="AH99" s="49" t="s">
        <v>2</v>
      </c>
      <c r="AI99" s="49" t="s">
        <v>2</v>
      </c>
      <c r="AJ99" s="49" t="s">
        <v>2</v>
      </c>
      <c r="AK99" s="49" t="s">
        <v>2</v>
      </c>
      <c r="AL99" s="49" t="s">
        <v>2</v>
      </c>
      <c r="AM99" s="49" t="s">
        <v>2</v>
      </c>
      <c r="AN99" s="49" t="s">
        <v>2</v>
      </c>
      <c r="AO99" s="49" t="s">
        <v>2</v>
      </c>
      <c r="AP99" s="49" t="s">
        <v>2</v>
      </c>
      <c r="AQ99" s="49" t="s">
        <v>2</v>
      </c>
      <c r="AR99" s="49" t="s">
        <v>2</v>
      </c>
      <c r="AS99" s="49" t="s">
        <v>2</v>
      </c>
      <c r="AT99" s="49" t="s">
        <v>2</v>
      </c>
      <c r="AU99" s="49" t="s">
        <v>2</v>
      </c>
      <c r="AV99" s="49" t="s">
        <v>2</v>
      </c>
      <c r="AW99" s="49" t="s">
        <v>2</v>
      </c>
      <c r="AX99" s="49" t="s">
        <v>2</v>
      </c>
      <c r="AY99" s="49" t="s">
        <v>2</v>
      </c>
      <c r="AZ99" s="49" t="s">
        <v>2</v>
      </c>
      <c r="BA99" s="49" t="s">
        <v>2</v>
      </c>
      <c r="BB99" s="49" t="s">
        <v>2</v>
      </c>
      <c r="BC99" s="49" t="s">
        <v>2</v>
      </c>
      <c r="BD99" s="49" t="s">
        <v>2</v>
      </c>
      <c r="BE99" s="49" t="s">
        <v>2</v>
      </c>
      <c r="BF99" s="49" t="s">
        <v>2</v>
      </c>
      <c r="BG99" s="49" t="s">
        <v>2</v>
      </c>
      <c r="BH99" s="49" t="s">
        <v>2</v>
      </c>
      <c r="BI99" s="49" t="s">
        <v>2</v>
      </c>
      <c r="BJ99" s="49" t="s">
        <v>2</v>
      </c>
      <c r="BK99" s="49" t="s">
        <v>2</v>
      </c>
      <c r="BL99" s="49" t="s">
        <v>2</v>
      </c>
      <c r="BM99" s="49" t="s">
        <v>2</v>
      </c>
      <c r="BN99" s="49" t="s">
        <v>2</v>
      </c>
      <c r="BO99" s="49" t="s">
        <v>2</v>
      </c>
      <c r="BP99" s="49" t="s">
        <v>2</v>
      </c>
      <c r="BQ99" s="49" t="s">
        <v>2</v>
      </c>
      <c r="BR99" s="49" t="s">
        <v>2</v>
      </c>
      <c r="BS99" s="49" t="s">
        <v>2</v>
      </c>
      <c r="BT99" s="49" t="s">
        <v>2</v>
      </c>
      <c r="BU99" s="49" t="s">
        <v>2</v>
      </c>
    </row>
    <row r="100" spans="1:73" ht="43.35" customHeight="1" x14ac:dyDescent="0.2">
      <c r="A100" s="10" t="str" cm="1">
        <f t="array" ref="A100">IF(AND(Filter_Ver=הנחיות!O100, OR(INDEX(OP_Obligations,ROW(),MATCH(Filter_OP,OP_List))=Filter_M,INDEX(OP_Obligations,ROW(),MATCH(Filter_OP,OP_List))=Filter_O,INDEX(OP_Obligations,ROW(),MATCH(Filter_OP,OP_List))=Filter_N,INDEX(OP_Obligations,ROW(),MATCH(Filter_OP,OP_List))=Filter_I)),"√","X")</f>
        <v>√</v>
      </c>
      <c r="B100" s="53" t="str" cm="1">
        <f t="array" ref="B100">INDEX(OP_Obligations,ROW(),MATCH(Filter_OP,OP_List))</f>
        <v>M</v>
      </c>
      <c r="C100" s="48" t="s">
        <v>265</v>
      </c>
      <c r="D100" s="118" t="s">
        <v>470</v>
      </c>
      <c r="E100" s="104"/>
      <c r="F100" s="104"/>
      <c r="G100" s="104"/>
      <c r="H100" s="105"/>
      <c r="I100" s="15" t="s">
        <v>355</v>
      </c>
      <c r="J100" s="16" t="s">
        <v>135</v>
      </c>
      <c r="K100" s="16" t="s">
        <v>135</v>
      </c>
      <c r="L100" s="15"/>
      <c r="M100" s="15"/>
      <c r="O100" s="11" t="s">
        <v>279</v>
      </c>
      <c r="P100" s="67">
        <f t="shared" ref="P100" si="4">_xlfn.NUMBERVALUE($O100)</f>
        <v>1</v>
      </c>
      <c r="Q100" s="49" t="s">
        <v>2</v>
      </c>
      <c r="R100" s="49" t="s">
        <v>2</v>
      </c>
      <c r="S100" s="49" t="s">
        <v>2</v>
      </c>
      <c r="T100" s="49" t="s">
        <v>2</v>
      </c>
      <c r="U100" s="49" t="s">
        <v>2</v>
      </c>
      <c r="V100" s="49" t="s">
        <v>2</v>
      </c>
      <c r="W100" s="49" t="s">
        <v>2</v>
      </c>
      <c r="X100" s="49" t="s">
        <v>2</v>
      </c>
      <c r="Y100" s="49" t="s">
        <v>2</v>
      </c>
      <c r="Z100" s="49" t="s">
        <v>2</v>
      </c>
      <c r="AA100" s="49" t="s">
        <v>2</v>
      </c>
      <c r="AB100" s="49" t="s">
        <v>2</v>
      </c>
      <c r="AC100" s="49" t="s">
        <v>2</v>
      </c>
      <c r="AD100" s="49" t="s">
        <v>2</v>
      </c>
      <c r="AE100" s="49" t="s">
        <v>2</v>
      </c>
      <c r="AF100" s="49" t="s">
        <v>2</v>
      </c>
      <c r="AG100" s="49" t="s">
        <v>2</v>
      </c>
      <c r="AH100" s="49" t="s">
        <v>2</v>
      </c>
      <c r="AI100" s="49" t="s">
        <v>2</v>
      </c>
      <c r="AJ100" s="49" t="s">
        <v>2</v>
      </c>
      <c r="AK100" s="49" t="s">
        <v>2</v>
      </c>
      <c r="AL100" s="49" t="s">
        <v>2</v>
      </c>
      <c r="AM100" s="49" t="s">
        <v>2</v>
      </c>
      <c r="AN100" s="49" t="s">
        <v>2</v>
      </c>
      <c r="AO100" s="49" t="s">
        <v>2</v>
      </c>
      <c r="AP100" s="49" t="s">
        <v>2</v>
      </c>
      <c r="AQ100" s="49" t="s">
        <v>2</v>
      </c>
      <c r="AR100" s="49" t="s">
        <v>2</v>
      </c>
      <c r="AS100" s="49" t="s">
        <v>2</v>
      </c>
      <c r="AT100" s="49" t="s">
        <v>2</v>
      </c>
      <c r="AU100" s="49" t="s">
        <v>2</v>
      </c>
      <c r="AV100" s="49" t="s">
        <v>2</v>
      </c>
      <c r="AW100" s="49" t="s">
        <v>2</v>
      </c>
      <c r="AX100" s="49" t="s">
        <v>2</v>
      </c>
      <c r="AY100" s="49" t="s">
        <v>2</v>
      </c>
      <c r="AZ100" s="49" t="s">
        <v>2</v>
      </c>
      <c r="BA100" s="49" t="s">
        <v>2</v>
      </c>
      <c r="BB100" s="49" t="s">
        <v>2</v>
      </c>
      <c r="BC100" s="49" t="s">
        <v>2</v>
      </c>
      <c r="BD100" s="49" t="s">
        <v>2</v>
      </c>
      <c r="BE100" s="49" t="s">
        <v>2</v>
      </c>
      <c r="BF100" s="49" t="s">
        <v>2</v>
      </c>
      <c r="BG100" s="49" t="s">
        <v>2</v>
      </c>
      <c r="BH100" s="49" t="s">
        <v>2</v>
      </c>
      <c r="BI100" s="49" t="s">
        <v>2</v>
      </c>
      <c r="BJ100" s="49" t="s">
        <v>2</v>
      </c>
      <c r="BK100" s="49" t="s">
        <v>2</v>
      </c>
      <c r="BL100" s="49" t="s">
        <v>271</v>
      </c>
      <c r="BM100" s="49" t="s">
        <v>271</v>
      </c>
      <c r="BN100" s="49" t="s">
        <v>271</v>
      </c>
      <c r="BO100" s="49" t="s">
        <v>271</v>
      </c>
      <c r="BP100" s="49" t="s">
        <v>271</v>
      </c>
      <c r="BQ100" s="49" t="s">
        <v>2</v>
      </c>
      <c r="BR100" s="49" t="s">
        <v>2</v>
      </c>
      <c r="BS100" s="49" t="s">
        <v>2</v>
      </c>
      <c r="BT100" s="49" t="s">
        <v>2</v>
      </c>
      <c r="BU100" s="49" t="s">
        <v>2</v>
      </c>
    </row>
    <row r="101" spans="1:73" ht="57" x14ac:dyDescent="0.2">
      <c r="A101" s="10" t="str" cm="1">
        <f t="array" ref="A101">IF(AND(Filter_Ver=הנחיות!O101, OR(INDEX(OP_Obligations,ROW(),MATCH(Filter_OP,OP_List))=Filter_M,INDEX(OP_Obligations,ROW(),MATCH(Filter_OP,OP_List))=Filter_O,INDEX(OP_Obligations,ROW(),MATCH(Filter_OP,OP_List))=Filter_N,INDEX(OP_Obligations,ROW(),MATCH(Filter_OP,OP_List))=Filter_I)),"√","X")</f>
        <v>√</v>
      </c>
      <c r="B101" s="53" t="str" cm="1">
        <f t="array" ref="B101">INDEX(OP_Obligations,ROW(),MATCH(Filter_OP,OP_List))</f>
        <v>M</v>
      </c>
      <c r="C101" s="48" t="s">
        <v>266</v>
      </c>
      <c r="D101" s="118" t="s">
        <v>471</v>
      </c>
      <c r="E101" s="104"/>
      <c r="F101" s="104"/>
      <c r="G101" s="104"/>
      <c r="H101" s="105"/>
      <c r="I101" s="15" t="s">
        <v>469</v>
      </c>
      <c r="J101" s="16" t="s">
        <v>135</v>
      </c>
      <c r="K101" s="16" t="s">
        <v>135</v>
      </c>
      <c r="L101" s="15"/>
      <c r="M101" s="15"/>
      <c r="O101" s="11" t="s">
        <v>279</v>
      </c>
      <c r="P101" s="67">
        <f>_xlfn.NUMBERVALUE($O101)</f>
        <v>1</v>
      </c>
      <c r="Q101" s="49" t="s">
        <v>2</v>
      </c>
      <c r="R101" s="49" t="s">
        <v>2</v>
      </c>
      <c r="S101" s="49" t="s">
        <v>2</v>
      </c>
      <c r="T101" s="49" t="s">
        <v>2</v>
      </c>
      <c r="U101" s="49" t="s">
        <v>2</v>
      </c>
      <c r="V101" s="49" t="s">
        <v>2</v>
      </c>
      <c r="W101" s="49" t="s">
        <v>2</v>
      </c>
      <c r="X101" s="49" t="s">
        <v>2</v>
      </c>
      <c r="Y101" s="49" t="s">
        <v>2</v>
      </c>
      <c r="Z101" s="49" t="s">
        <v>2</v>
      </c>
      <c r="AA101" s="49" t="s">
        <v>2</v>
      </c>
      <c r="AB101" s="49" t="s">
        <v>2</v>
      </c>
      <c r="AC101" s="49" t="s">
        <v>2</v>
      </c>
      <c r="AD101" s="49" t="s">
        <v>2</v>
      </c>
      <c r="AE101" s="49" t="s">
        <v>2</v>
      </c>
      <c r="AF101" s="49" t="s">
        <v>2</v>
      </c>
      <c r="AG101" s="49" t="s">
        <v>2</v>
      </c>
      <c r="AH101" s="49" t="s">
        <v>2</v>
      </c>
      <c r="AI101" s="49" t="s">
        <v>2</v>
      </c>
      <c r="AJ101" s="49" t="s">
        <v>2</v>
      </c>
      <c r="AK101" s="49" t="s">
        <v>2</v>
      </c>
      <c r="AL101" s="49" t="s">
        <v>2</v>
      </c>
      <c r="AM101" s="49" t="s">
        <v>2</v>
      </c>
      <c r="AN101" s="49" t="s">
        <v>2</v>
      </c>
      <c r="AO101" s="49" t="s">
        <v>2</v>
      </c>
      <c r="AP101" s="49" t="s">
        <v>2</v>
      </c>
      <c r="AQ101" s="49" t="s">
        <v>2</v>
      </c>
      <c r="AR101" s="49" t="s">
        <v>2</v>
      </c>
      <c r="AS101" s="49" t="s">
        <v>2</v>
      </c>
      <c r="AT101" s="49" t="s">
        <v>2</v>
      </c>
      <c r="AU101" s="49" t="s">
        <v>2</v>
      </c>
      <c r="AV101" s="49" t="s">
        <v>2</v>
      </c>
      <c r="AW101" s="49" t="s">
        <v>2</v>
      </c>
      <c r="AX101" s="49" t="s">
        <v>2</v>
      </c>
      <c r="AY101" s="49" t="s">
        <v>2</v>
      </c>
      <c r="AZ101" s="49" t="s">
        <v>2</v>
      </c>
      <c r="BA101" s="49" t="s">
        <v>2</v>
      </c>
      <c r="BB101" s="49" t="s">
        <v>2</v>
      </c>
      <c r="BC101" s="49" t="s">
        <v>2</v>
      </c>
      <c r="BD101" s="49" t="s">
        <v>2</v>
      </c>
      <c r="BE101" s="49" t="s">
        <v>2</v>
      </c>
      <c r="BF101" s="49" t="s">
        <v>2</v>
      </c>
      <c r="BG101" s="49" t="s">
        <v>2</v>
      </c>
      <c r="BH101" s="49" t="s">
        <v>2</v>
      </c>
      <c r="BI101" s="49" t="s">
        <v>2</v>
      </c>
      <c r="BJ101" s="49" t="s">
        <v>2</v>
      </c>
      <c r="BK101" s="49" t="s">
        <v>2</v>
      </c>
      <c r="BL101" s="49" t="s">
        <v>2</v>
      </c>
      <c r="BM101" s="49" t="s">
        <v>2</v>
      </c>
      <c r="BN101" s="49" t="s">
        <v>2</v>
      </c>
      <c r="BO101" s="49" t="s">
        <v>2</v>
      </c>
      <c r="BP101" s="49" t="s">
        <v>2</v>
      </c>
      <c r="BQ101" s="49" t="s">
        <v>2</v>
      </c>
      <c r="BR101" s="49" t="s">
        <v>2</v>
      </c>
      <c r="BS101" s="49" t="s">
        <v>2</v>
      </c>
      <c r="BT101" s="49" t="s">
        <v>2</v>
      </c>
      <c r="BU101" s="49" t="s">
        <v>2</v>
      </c>
    </row>
    <row r="102" spans="1:73" ht="28.5" x14ac:dyDescent="0.2">
      <c r="A102" s="10" t="str" cm="1">
        <f t="array" ref="A102">IF(AND(Filter_Ver=הנחיות!O102, OR(INDEX(OP_Obligations,ROW(),MATCH(Filter_OP,OP_List))=Filter_M,INDEX(OP_Obligations,ROW(),MATCH(Filter_OP,OP_List))=Filter_O,INDEX(OP_Obligations,ROW(),MATCH(Filter_OP,OP_List))=Filter_N,INDEX(OP_Obligations,ROW(),MATCH(Filter_OP,OP_List))=Filter_I)),"√","X")</f>
        <v>√</v>
      </c>
      <c r="B102" s="53" t="str" cm="1">
        <f t="array" ref="B102">INDEX(OP_Obligations,ROW(),MATCH(Filter_OP,OP_List))</f>
        <v>M</v>
      </c>
      <c r="C102" s="47" t="s">
        <v>130</v>
      </c>
      <c r="D102" s="148" t="s">
        <v>365</v>
      </c>
      <c r="E102" s="101"/>
      <c r="F102" s="101"/>
      <c r="G102" s="101"/>
      <c r="H102" s="102"/>
      <c r="I102" s="15" t="s">
        <v>201</v>
      </c>
      <c r="J102" s="16"/>
      <c r="K102" s="16"/>
      <c r="L102" s="15"/>
      <c r="M102" s="15"/>
      <c r="O102" s="11" t="s">
        <v>279</v>
      </c>
      <c r="P102" s="67">
        <f t="shared" si="3"/>
        <v>1</v>
      </c>
      <c r="Q102" s="49" t="s">
        <v>271</v>
      </c>
      <c r="R102" s="49" t="s">
        <v>271</v>
      </c>
      <c r="S102" s="49" t="s">
        <v>271</v>
      </c>
      <c r="T102" s="49" t="s">
        <v>271</v>
      </c>
      <c r="U102" s="49" t="s">
        <v>271</v>
      </c>
      <c r="V102" s="49" t="s">
        <v>271</v>
      </c>
      <c r="W102" s="49" t="s">
        <v>271</v>
      </c>
      <c r="X102" s="49" t="s">
        <v>271</v>
      </c>
      <c r="Y102" s="49" t="s">
        <v>271</v>
      </c>
      <c r="Z102" s="49" t="s">
        <v>271</v>
      </c>
      <c r="AA102" s="49" t="s">
        <v>271</v>
      </c>
      <c r="AB102" s="49" t="s">
        <v>271</v>
      </c>
      <c r="AC102" s="49" t="s">
        <v>271</v>
      </c>
      <c r="AD102" s="49" t="s">
        <v>271</v>
      </c>
      <c r="AE102" s="49" t="s">
        <v>271</v>
      </c>
      <c r="AF102" s="49" t="s">
        <v>271</v>
      </c>
      <c r="AG102" s="49" t="s">
        <v>271</v>
      </c>
      <c r="AH102" s="49" t="s">
        <v>271</v>
      </c>
      <c r="AI102" s="49" t="s">
        <v>271</v>
      </c>
      <c r="AJ102" s="49" t="s">
        <v>271</v>
      </c>
      <c r="AK102" s="49" t="s">
        <v>271</v>
      </c>
      <c r="AL102" s="49" t="s">
        <v>271</v>
      </c>
      <c r="AM102" s="49" t="s">
        <v>271</v>
      </c>
      <c r="AN102" s="49" t="s">
        <v>271</v>
      </c>
      <c r="AO102" s="49" t="s">
        <v>271</v>
      </c>
      <c r="AP102" s="49" t="s">
        <v>271</v>
      </c>
      <c r="AQ102" s="49" t="s">
        <v>271</v>
      </c>
      <c r="AR102" s="49" t="s">
        <v>271</v>
      </c>
      <c r="AS102" s="49" t="s">
        <v>271</v>
      </c>
      <c r="AT102" s="49" t="s">
        <v>271</v>
      </c>
      <c r="AU102" s="49" t="s">
        <v>271</v>
      </c>
      <c r="AV102" s="49" t="s">
        <v>271</v>
      </c>
      <c r="AW102" s="49" t="s">
        <v>271</v>
      </c>
      <c r="AX102" s="49" t="s">
        <v>271</v>
      </c>
      <c r="AY102" s="49" t="s">
        <v>271</v>
      </c>
      <c r="AZ102" s="49" t="s">
        <v>271</v>
      </c>
      <c r="BA102" s="49" t="s">
        <v>271</v>
      </c>
      <c r="BB102" s="49" t="s">
        <v>271</v>
      </c>
      <c r="BC102" s="49" t="s">
        <v>271</v>
      </c>
      <c r="BD102" s="49" t="s">
        <v>271</v>
      </c>
      <c r="BE102" s="49" t="s">
        <v>271</v>
      </c>
      <c r="BF102" s="49" t="s">
        <v>271</v>
      </c>
      <c r="BG102" s="49" t="s">
        <v>271</v>
      </c>
      <c r="BH102" s="49" t="s">
        <v>271</v>
      </c>
      <c r="BI102" s="49" t="s">
        <v>271</v>
      </c>
      <c r="BJ102" s="49" t="s">
        <v>271</v>
      </c>
      <c r="BK102" s="49" t="s">
        <v>271</v>
      </c>
      <c r="BL102" s="49" t="s">
        <v>271</v>
      </c>
      <c r="BM102" s="49" t="s">
        <v>271</v>
      </c>
      <c r="BN102" s="49" t="s">
        <v>271</v>
      </c>
      <c r="BO102" s="49" t="s">
        <v>271</v>
      </c>
      <c r="BP102" s="49" t="s">
        <v>271</v>
      </c>
      <c r="BQ102" s="49" t="s">
        <v>271</v>
      </c>
      <c r="BR102" s="49" t="s">
        <v>271</v>
      </c>
      <c r="BS102" s="49" t="s">
        <v>271</v>
      </c>
      <c r="BT102" s="49" t="s">
        <v>271</v>
      </c>
      <c r="BU102" s="49" t="s">
        <v>2</v>
      </c>
    </row>
    <row r="103" spans="1:73" x14ac:dyDescent="0.2">
      <c r="A103" s="10" t="str" cm="1">
        <f t="array" ref="A103">IF(AND(Filter_Ver=הנחיות!O103, OR(INDEX(OP_Obligations,ROW(),MATCH(Filter_OP,OP_List))=Filter_M,INDEX(OP_Obligations,ROW(),MATCH(Filter_OP,OP_List))=Filter_O,INDEX(OP_Obligations,ROW(),MATCH(Filter_OP,OP_List))=Filter_N,INDEX(OP_Obligations,ROW(),MATCH(Filter_OP,OP_List))=Filter_I)),"√","X")</f>
        <v>√</v>
      </c>
      <c r="B103" s="53" t="str" cm="1">
        <f t="array" ref="B103">INDEX(OP_Obligations,ROW(),MATCH(Filter_OP,OP_List))</f>
        <v>M</v>
      </c>
      <c r="C103" s="48" t="s">
        <v>267</v>
      </c>
      <c r="D103" s="132" t="s">
        <v>356</v>
      </c>
      <c r="E103" s="133"/>
      <c r="F103" s="133"/>
      <c r="G103" s="133"/>
      <c r="H103" s="134"/>
      <c r="I103" s="15"/>
      <c r="J103" s="16"/>
      <c r="K103" s="16"/>
      <c r="L103" s="15"/>
      <c r="M103" s="15"/>
      <c r="O103" s="11" t="s">
        <v>279</v>
      </c>
      <c r="P103" s="67">
        <f t="shared" si="3"/>
        <v>1</v>
      </c>
      <c r="Q103" s="49" t="s">
        <v>271</v>
      </c>
      <c r="R103" s="49" t="s">
        <v>271</v>
      </c>
      <c r="S103" s="49" t="s">
        <v>271</v>
      </c>
      <c r="T103" s="49" t="s">
        <v>271</v>
      </c>
      <c r="U103" s="49" t="s">
        <v>271</v>
      </c>
      <c r="V103" s="49" t="s">
        <v>271</v>
      </c>
      <c r="W103" s="49" t="s">
        <v>271</v>
      </c>
      <c r="X103" s="49" t="s">
        <v>271</v>
      </c>
      <c r="Y103" s="49" t="s">
        <v>271</v>
      </c>
      <c r="Z103" s="49" t="s">
        <v>271</v>
      </c>
      <c r="AA103" s="49" t="s">
        <v>271</v>
      </c>
      <c r="AB103" s="49" t="s">
        <v>271</v>
      </c>
      <c r="AC103" s="49" t="s">
        <v>271</v>
      </c>
      <c r="AD103" s="49" t="s">
        <v>271</v>
      </c>
      <c r="AE103" s="49" t="s">
        <v>271</v>
      </c>
      <c r="AF103" s="49" t="s">
        <v>271</v>
      </c>
      <c r="AG103" s="49" t="s">
        <v>271</v>
      </c>
      <c r="AH103" s="49" t="s">
        <v>271</v>
      </c>
      <c r="AI103" s="49" t="s">
        <v>271</v>
      </c>
      <c r="AJ103" s="49" t="s">
        <v>271</v>
      </c>
      <c r="AK103" s="49" t="s">
        <v>271</v>
      </c>
      <c r="AL103" s="49" t="s">
        <v>271</v>
      </c>
      <c r="AM103" s="49" t="s">
        <v>271</v>
      </c>
      <c r="AN103" s="49" t="s">
        <v>271</v>
      </c>
      <c r="AO103" s="49" t="s">
        <v>271</v>
      </c>
      <c r="AP103" s="49" t="s">
        <v>271</v>
      </c>
      <c r="AQ103" s="49" t="s">
        <v>271</v>
      </c>
      <c r="AR103" s="49" t="s">
        <v>271</v>
      </c>
      <c r="AS103" s="49" t="s">
        <v>271</v>
      </c>
      <c r="AT103" s="49" t="s">
        <v>271</v>
      </c>
      <c r="AU103" s="49" t="s">
        <v>271</v>
      </c>
      <c r="AV103" s="49" t="s">
        <v>271</v>
      </c>
      <c r="AW103" s="49" t="s">
        <v>271</v>
      </c>
      <c r="AX103" s="49" t="s">
        <v>271</v>
      </c>
      <c r="AY103" s="49" t="s">
        <v>271</v>
      </c>
      <c r="AZ103" s="49" t="s">
        <v>271</v>
      </c>
      <c r="BA103" s="49" t="s">
        <v>271</v>
      </c>
      <c r="BB103" s="49" t="s">
        <v>271</v>
      </c>
      <c r="BC103" s="49" t="s">
        <v>271</v>
      </c>
      <c r="BD103" s="49" t="s">
        <v>271</v>
      </c>
      <c r="BE103" s="49" t="s">
        <v>271</v>
      </c>
      <c r="BF103" s="49" t="s">
        <v>271</v>
      </c>
      <c r="BG103" s="49" t="s">
        <v>271</v>
      </c>
      <c r="BH103" s="49" t="s">
        <v>271</v>
      </c>
      <c r="BI103" s="49" t="s">
        <v>271</v>
      </c>
      <c r="BJ103" s="49" t="s">
        <v>271</v>
      </c>
      <c r="BK103" s="49" t="s">
        <v>271</v>
      </c>
      <c r="BL103" s="49" t="s">
        <v>271</v>
      </c>
      <c r="BM103" s="49" t="s">
        <v>271</v>
      </c>
      <c r="BN103" s="49" t="s">
        <v>271</v>
      </c>
      <c r="BO103" s="49" t="s">
        <v>271</v>
      </c>
      <c r="BP103" s="49" t="s">
        <v>271</v>
      </c>
      <c r="BQ103" s="49" t="s">
        <v>271</v>
      </c>
      <c r="BR103" s="49" t="s">
        <v>271</v>
      </c>
      <c r="BS103" s="49" t="s">
        <v>271</v>
      </c>
      <c r="BT103" s="49" t="s">
        <v>271</v>
      </c>
      <c r="BU103" s="49" t="s">
        <v>2</v>
      </c>
    </row>
    <row r="104" spans="1:73" x14ac:dyDescent="0.2">
      <c r="A104" s="10" t="str" cm="1">
        <f t="array" ref="A104">IF(AND(Filter_Ver=הנחיות!O104, OR(INDEX(OP_Obligations,ROW(),MATCH(Filter_OP,OP_List))=Filter_M,INDEX(OP_Obligations,ROW(),MATCH(Filter_OP,OP_List))=Filter_O,INDEX(OP_Obligations,ROW(),MATCH(Filter_OP,OP_List))=Filter_N,INDEX(OP_Obligations,ROW(),MATCH(Filter_OP,OP_List))=Filter_I)),"√","X")</f>
        <v>√</v>
      </c>
      <c r="B104" s="53" t="str" cm="1">
        <f t="array" ref="B104">INDEX(OP_Obligations,ROW(),MATCH(Filter_OP,OP_List))</f>
        <v>M</v>
      </c>
      <c r="C104" s="48" t="s">
        <v>268</v>
      </c>
      <c r="D104" s="132" t="s">
        <v>364</v>
      </c>
      <c r="E104" s="133"/>
      <c r="F104" s="133"/>
      <c r="G104" s="133"/>
      <c r="H104" s="134"/>
      <c r="I104" s="15"/>
      <c r="J104" s="16"/>
      <c r="K104" s="16"/>
      <c r="L104" s="15"/>
      <c r="M104" s="15"/>
      <c r="O104" s="11" t="s">
        <v>279</v>
      </c>
      <c r="P104" s="67">
        <f t="shared" si="3"/>
        <v>1</v>
      </c>
      <c r="Q104" s="49" t="s">
        <v>271</v>
      </c>
      <c r="R104" s="49" t="s">
        <v>271</v>
      </c>
      <c r="S104" s="49" t="s">
        <v>271</v>
      </c>
      <c r="T104" s="49" t="s">
        <v>271</v>
      </c>
      <c r="U104" s="49" t="s">
        <v>271</v>
      </c>
      <c r="V104" s="49" t="s">
        <v>271</v>
      </c>
      <c r="W104" s="49" t="s">
        <v>271</v>
      </c>
      <c r="X104" s="49" t="s">
        <v>271</v>
      </c>
      <c r="Y104" s="49" t="s">
        <v>271</v>
      </c>
      <c r="Z104" s="49" t="s">
        <v>271</v>
      </c>
      <c r="AA104" s="49" t="s">
        <v>271</v>
      </c>
      <c r="AB104" s="49" t="s">
        <v>271</v>
      </c>
      <c r="AC104" s="49" t="s">
        <v>271</v>
      </c>
      <c r="AD104" s="49" t="s">
        <v>271</v>
      </c>
      <c r="AE104" s="49" t="s">
        <v>271</v>
      </c>
      <c r="AF104" s="49" t="s">
        <v>271</v>
      </c>
      <c r="AG104" s="49" t="s">
        <v>271</v>
      </c>
      <c r="AH104" s="49" t="s">
        <v>271</v>
      </c>
      <c r="AI104" s="49" t="s">
        <v>271</v>
      </c>
      <c r="AJ104" s="49" t="s">
        <v>271</v>
      </c>
      <c r="AK104" s="49" t="s">
        <v>271</v>
      </c>
      <c r="AL104" s="49" t="s">
        <v>271</v>
      </c>
      <c r="AM104" s="49" t="s">
        <v>271</v>
      </c>
      <c r="AN104" s="49" t="s">
        <v>271</v>
      </c>
      <c r="AO104" s="49" t="s">
        <v>271</v>
      </c>
      <c r="AP104" s="49" t="s">
        <v>271</v>
      </c>
      <c r="AQ104" s="49" t="s">
        <v>271</v>
      </c>
      <c r="AR104" s="49" t="s">
        <v>271</v>
      </c>
      <c r="AS104" s="49" t="s">
        <v>271</v>
      </c>
      <c r="AT104" s="49" t="s">
        <v>271</v>
      </c>
      <c r="AU104" s="49" t="s">
        <v>271</v>
      </c>
      <c r="AV104" s="49" t="s">
        <v>271</v>
      </c>
      <c r="AW104" s="49" t="s">
        <v>271</v>
      </c>
      <c r="AX104" s="49" t="s">
        <v>271</v>
      </c>
      <c r="AY104" s="49" t="s">
        <v>271</v>
      </c>
      <c r="AZ104" s="49" t="s">
        <v>271</v>
      </c>
      <c r="BA104" s="49" t="s">
        <v>271</v>
      </c>
      <c r="BB104" s="49" t="s">
        <v>271</v>
      </c>
      <c r="BC104" s="49" t="s">
        <v>271</v>
      </c>
      <c r="BD104" s="49" t="s">
        <v>271</v>
      </c>
      <c r="BE104" s="49" t="s">
        <v>271</v>
      </c>
      <c r="BF104" s="49" t="s">
        <v>271</v>
      </c>
      <c r="BG104" s="49" t="s">
        <v>271</v>
      </c>
      <c r="BH104" s="49" t="s">
        <v>271</v>
      </c>
      <c r="BI104" s="49" t="s">
        <v>271</v>
      </c>
      <c r="BJ104" s="49" t="s">
        <v>271</v>
      </c>
      <c r="BK104" s="49" t="s">
        <v>271</v>
      </c>
      <c r="BL104" s="49" t="s">
        <v>271</v>
      </c>
      <c r="BM104" s="49" t="s">
        <v>271</v>
      </c>
      <c r="BN104" s="49" t="s">
        <v>271</v>
      </c>
      <c r="BO104" s="49" t="s">
        <v>271</v>
      </c>
      <c r="BP104" s="49" t="s">
        <v>271</v>
      </c>
      <c r="BQ104" s="49" t="s">
        <v>271</v>
      </c>
      <c r="BR104" s="49" t="s">
        <v>271</v>
      </c>
      <c r="BS104" s="49" t="s">
        <v>271</v>
      </c>
      <c r="BT104" s="49" t="s">
        <v>271</v>
      </c>
      <c r="BU104" s="49" t="s">
        <v>2</v>
      </c>
    </row>
    <row r="105" spans="1:73" x14ac:dyDescent="0.2">
      <c r="A105" s="10" t="str" cm="1">
        <f t="array" ref="A105">IF(AND(Filter_Ver=הנחיות!O105, OR(INDEX(OP_Obligations,ROW(),MATCH(Filter_OP,OP_List))=Filter_M,INDEX(OP_Obligations,ROW(),MATCH(Filter_OP,OP_List))=Filter_O,INDEX(OP_Obligations,ROW(),MATCH(Filter_OP,OP_List))=Filter_N,INDEX(OP_Obligations,ROW(),MATCH(Filter_OP,OP_List))=Filter_I)),"√","X")</f>
        <v>√</v>
      </c>
      <c r="B105" s="53" t="str" cm="1">
        <f t="array" ref="B105">INDEX(OP_Obligations,ROW(),MATCH(Filter_OP,OP_List))</f>
        <v>M</v>
      </c>
      <c r="C105" s="48" t="s">
        <v>441</v>
      </c>
      <c r="D105" s="132" t="s">
        <v>450</v>
      </c>
      <c r="E105" s="133"/>
      <c r="F105" s="133"/>
      <c r="G105" s="133"/>
      <c r="H105" s="134"/>
      <c r="I105" s="15"/>
      <c r="J105" s="16"/>
      <c r="K105" s="16"/>
      <c r="L105" s="15"/>
      <c r="M105" s="15"/>
      <c r="O105" s="11" t="s">
        <v>279</v>
      </c>
      <c r="P105" s="67">
        <f>_xlfn.NUMBERVALUE($O105)</f>
        <v>1</v>
      </c>
      <c r="Q105" s="49" t="s">
        <v>271</v>
      </c>
      <c r="R105" s="49" t="s">
        <v>271</v>
      </c>
      <c r="S105" s="49" t="s">
        <v>271</v>
      </c>
      <c r="T105" s="49" t="s">
        <v>271</v>
      </c>
      <c r="U105" s="49" t="s">
        <v>271</v>
      </c>
      <c r="V105" s="49" t="s">
        <v>271</v>
      </c>
      <c r="W105" s="49" t="s">
        <v>271</v>
      </c>
      <c r="X105" s="49" t="s">
        <v>271</v>
      </c>
      <c r="Y105" s="49" t="s">
        <v>271</v>
      </c>
      <c r="Z105" s="49" t="s">
        <v>271</v>
      </c>
      <c r="AA105" s="49" t="s">
        <v>271</v>
      </c>
      <c r="AB105" s="49" t="s">
        <v>271</v>
      </c>
      <c r="AC105" s="49" t="s">
        <v>271</v>
      </c>
      <c r="AD105" s="49" t="s">
        <v>271</v>
      </c>
      <c r="AE105" s="49" t="s">
        <v>271</v>
      </c>
      <c r="AF105" s="49" t="s">
        <v>271</v>
      </c>
      <c r="AG105" s="49" t="s">
        <v>271</v>
      </c>
      <c r="AH105" s="49" t="s">
        <v>271</v>
      </c>
      <c r="AI105" s="49" t="s">
        <v>271</v>
      </c>
      <c r="AJ105" s="49" t="s">
        <v>271</v>
      </c>
      <c r="AK105" s="49" t="s">
        <v>271</v>
      </c>
      <c r="AL105" s="49" t="s">
        <v>271</v>
      </c>
      <c r="AM105" s="49" t="s">
        <v>271</v>
      </c>
      <c r="AN105" s="49" t="s">
        <v>271</v>
      </c>
      <c r="AO105" s="49" t="s">
        <v>271</v>
      </c>
      <c r="AP105" s="49" t="s">
        <v>271</v>
      </c>
      <c r="AQ105" s="49" t="s">
        <v>271</v>
      </c>
      <c r="AR105" s="49" t="s">
        <v>271</v>
      </c>
      <c r="AS105" s="49" t="s">
        <v>271</v>
      </c>
      <c r="AT105" s="49" t="s">
        <v>271</v>
      </c>
      <c r="AU105" s="49" t="s">
        <v>271</v>
      </c>
      <c r="AV105" s="49" t="s">
        <v>271</v>
      </c>
      <c r="AW105" s="49" t="s">
        <v>271</v>
      </c>
      <c r="AX105" s="49" t="s">
        <v>271</v>
      </c>
      <c r="AY105" s="49" t="s">
        <v>271</v>
      </c>
      <c r="AZ105" s="49" t="s">
        <v>271</v>
      </c>
      <c r="BA105" s="49" t="s">
        <v>271</v>
      </c>
      <c r="BB105" s="49" t="s">
        <v>271</v>
      </c>
      <c r="BC105" s="49" t="s">
        <v>271</v>
      </c>
      <c r="BD105" s="49" t="s">
        <v>271</v>
      </c>
      <c r="BE105" s="49" t="s">
        <v>271</v>
      </c>
      <c r="BF105" s="49" t="s">
        <v>271</v>
      </c>
      <c r="BG105" s="49" t="s">
        <v>271</v>
      </c>
      <c r="BH105" s="49" t="s">
        <v>271</v>
      </c>
      <c r="BI105" s="49" t="s">
        <v>271</v>
      </c>
      <c r="BJ105" s="49" t="s">
        <v>271</v>
      </c>
      <c r="BK105" s="49" t="s">
        <v>271</v>
      </c>
      <c r="BL105" s="49" t="s">
        <v>271</v>
      </c>
      <c r="BM105" s="49" t="s">
        <v>271</v>
      </c>
      <c r="BN105" s="49" t="s">
        <v>271</v>
      </c>
      <c r="BO105" s="49" t="s">
        <v>271</v>
      </c>
      <c r="BP105" s="49" t="s">
        <v>271</v>
      </c>
      <c r="BQ105" s="49" t="s">
        <v>271</v>
      </c>
      <c r="BR105" s="49" t="s">
        <v>271</v>
      </c>
      <c r="BS105" s="49" t="s">
        <v>271</v>
      </c>
      <c r="BT105" s="49" t="s">
        <v>271</v>
      </c>
      <c r="BU105" s="49" t="s">
        <v>2</v>
      </c>
    </row>
    <row r="106" spans="1:73" x14ac:dyDescent="0.2">
      <c r="A106" s="10" t="str" cm="1">
        <f t="array" ref="A106">IF(AND(Filter_Ver=הנחיות!O106, OR(INDEX(OP_Obligations,ROW(),MATCH(Filter_OP,OP_List))=Filter_M,INDEX(OP_Obligations,ROW(),MATCH(Filter_OP,OP_List))=Filter_O,INDEX(OP_Obligations,ROW(),MATCH(Filter_OP,OP_List))=Filter_N,INDEX(OP_Obligations,ROW(),MATCH(Filter_OP,OP_List))=Filter_I)),"√","X")</f>
        <v>√</v>
      </c>
      <c r="B106" s="53" t="str" cm="1">
        <f t="array" ref="B106">INDEX(OP_Obligations,ROW(),MATCH(Filter_OP,OP_List))</f>
        <v>M</v>
      </c>
      <c r="C106" s="48" t="s">
        <v>442</v>
      </c>
      <c r="D106" s="132" t="s">
        <v>401</v>
      </c>
      <c r="E106" s="133"/>
      <c r="F106" s="133"/>
      <c r="G106" s="133"/>
      <c r="H106" s="134"/>
      <c r="I106" s="15"/>
      <c r="J106" s="16"/>
      <c r="K106" s="16"/>
      <c r="L106" s="15"/>
      <c r="M106" s="15"/>
      <c r="O106" s="11" t="s">
        <v>279</v>
      </c>
      <c r="P106" s="67">
        <f t="shared" si="3"/>
        <v>1</v>
      </c>
      <c r="Q106" s="49" t="s">
        <v>271</v>
      </c>
      <c r="R106" s="49" t="s">
        <v>271</v>
      </c>
      <c r="S106" s="49" t="s">
        <v>271</v>
      </c>
      <c r="T106" s="49" t="s">
        <v>271</v>
      </c>
      <c r="U106" s="49" t="s">
        <v>271</v>
      </c>
      <c r="V106" s="49" t="s">
        <v>271</v>
      </c>
      <c r="W106" s="49" t="s">
        <v>271</v>
      </c>
      <c r="X106" s="49" t="s">
        <v>271</v>
      </c>
      <c r="Y106" s="49" t="s">
        <v>271</v>
      </c>
      <c r="Z106" s="49" t="s">
        <v>271</v>
      </c>
      <c r="AA106" s="49" t="s">
        <v>271</v>
      </c>
      <c r="AB106" s="49" t="s">
        <v>271</v>
      </c>
      <c r="AC106" s="49" t="s">
        <v>271</v>
      </c>
      <c r="AD106" s="49" t="s">
        <v>271</v>
      </c>
      <c r="AE106" s="49" t="s">
        <v>271</v>
      </c>
      <c r="AF106" s="49" t="s">
        <v>271</v>
      </c>
      <c r="AG106" s="49" t="s">
        <v>271</v>
      </c>
      <c r="AH106" s="49" t="s">
        <v>271</v>
      </c>
      <c r="AI106" s="49" t="s">
        <v>271</v>
      </c>
      <c r="AJ106" s="49" t="s">
        <v>271</v>
      </c>
      <c r="AK106" s="49" t="s">
        <v>271</v>
      </c>
      <c r="AL106" s="49" t="s">
        <v>271</v>
      </c>
      <c r="AM106" s="49" t="s">
        <v>271</v>
      </c>
      <c r="AN106" s="49" t="s">
        <v>271</v>
      </c>
      <c r="AO106" s="49" t="s">
        <v>271</v>
      </c>
      <c r="AP106" s="49" t="s">
        <v>271</v>
      </c>
      <c r="AQ106" s="49" t="s">
        <v>271</v>
      </c>
      <c r="AR106" s="49" t="s">
        <v>271</v>
      </c>
      <c r="AS106" s="49" t="s">
        <v>271</v>
      </c>
      <c r="AT106" s="49" t="s">
        <v>271</v>
      </c>
      <c r="AU106" s="49" t="s">
        <v>271</v>
      </c>
      <c r="AV106" s="49" t="s">
        <v>271</v>
      </c>
      <c r="AW106" s="49" t="s">
        <v>271</v>
      </c>
      <c r="AX106" s="49" t="s">
        <v>271</v>
      </c>
      <c r="AY106" s="49" t="s">
        <v>271</v>
      </c>
      <c r="AZ106" s="49" t="s">
        <v>271</v>
      </c>
      <c r="BA106" s="49" t="s">
        <v>271</v>
      </c>
      <c r="BB106" s="49" t="s">
        <v>271</v>
      </c>
      <c r="BC106" s="49" t="s">
        <v>271</v>
      </c>
      <c r="BD106" s="49" t="s">
        <v>271</v>
      </c>
      <c r="BE106" s="49" t="s">
        <v>271</v>
      </c>
      <c r="BF106" s="49" t="s">
        <v>271</v>
      </c>
      <c r="BG106" s="49" t="s">
        <v>271</v>
      </c>
      <c r="BH106" s="49" t="s">
        <v>271</v>
      </c>
      <c r="BI106" s="49" t="s">
        <v>271</v>
      </c>
      <c r="BJ106" s="49" t="s">
        <v>271</v>
      </c>
      <c r="BK106" s="49" t="s">
        <v>271</v>
      </c>
      <c r="BL106" s="49" t="s">
        <v>271</v>
      </c>
      <c r="BM106" s="49" t="s">
        <v>271</v>
      </c>
      <c r="BN106" s="49" t="s">
        <v>271</v>
      </c>
      <c r="BO106" s="49" t="s">
        <v>271</v>
      </c>
      <c r="BP106" s="49" t="s">
        <v>271</v>
      </c>
      <c r="BQ106" s="49" t="s">
        <v>271</v>
      </c>
      <c r="BR106" s="49" t="s">
        <v>271</v>
      </c>
      <c r="BS106" s="49" t="s">
        <v>271</v>
      </c>
      <c r="BT106" s="49" t="s">
        <v>271</v>
      </c>
      <c r="BU106" s="49" t="s">
        <v>2</v>
      </c>
    </row>
    <row r="107" spans="1:73" x14ac:dyDescent="0.2">
      <c r="A107" s="10" t="str" cm="1">
        <f t="array" ref="A107">IF(AND(Filter_Ver=הנחיות!O107, OR(INDEX(OP_Obligations,ROW(),MATCH(Filter_OP,OP_List))=Filter_M,INDEX(OP_Obligations,ROW(),MATCH(Filter_OP,OP_List))=Filter_O,INDEX(OP_Obligations,ROW(),MATCH(Filter_OP,OP_List))=Filter_N,INDEX(OP_Obligations,ROW(),MATCH(Filter_OP,OP_List))=Filter_I)),"√","X")</f>
        <v>√</v>
      </c>
      <c r="B107" s="53" t="str" cm="1">
        <f t="array" ref="B107">INDEX(OP_Obligations,ROW(),MATCH(Filter_OP,OP_List))</f>
        <v>M</v>
      </c>
      <c r="C107" s="48" t="s">
        <v>443</v>
      </c>
      <c r="D107" s="118" t="s">
        <v>366</v>
      </c>
      <c r="E107" s="146"/>
      <c r="F107" s="146"/>
      <c r="G107" s="146"/>
      <c r="H107" s="147"/>
      <c r="I107" s="15"/>
      <c r="J107" s="16"/>
      <c r="K107" s="16"/>
      <c r="L107" s="15"/>
      <c r="M107" s="15"/>
      <c r="O107" s="11" t="s">
        <v>279</v>
      </c>
      <c r="P107" s="67">
        <f t="shared" si="3"/>
        <v>1</v>
      </c>
      <c r="Q107" s="49" t="s">
        <v>271</v>
      </c>
      <c r="R107" s="49" t="s">
        <v>271</v>
      </c>
      <c r="S107" s="49" t="s">
        <v>271</v>
      </c>
      <c r="T107" s="49" t="s">
        <v>271</v>
      </c>
      <c r="U107" s="49" t="s">
        <v>271</v>
      </c>
      <c r="V107" s="49" t="s">
        <v>271</v>
      </c>
      <c r="W107" s="49" t="s">
        <v>271</v>
      </c>
      <c r="X107" s="49" t="s">
        <v>271</v>
      </c>
      <c r="Y107" s="49" t="s">
        <v>271</v>
      </c>
      <c r="Z107" s="49" t="s">
        <v>271</v>
      </c>
      <c r="AA107" s="49" t="s">
        <v>271</v>
      </c>
      <c r="AB107" s="49" t="s">
        <v>271</v>
      </c>
      <c r="AC107" s="49" t="s">
        <v>271</v>
      </c>
      <c r="AD107" s="49" t="s">
        <v>271</v>
      </c>
      <c r="AE107" s="49" t="s">
        <v>271</v>
      </c>
      <c r="AF107" s="49" t="s">
        <v>271</v>
      </c>
      <c r="AG107" s="49" t="s">
        <v>271</v>
      </c>
      <c r="AH107" s="49" t="s">
        <v>271</v>
      </c>
      <c r="AI107" s="49" t="s">
        <v>271</v>
      </c>
      <c r="AJ107" s="49" t="s">
        <v>271</v>
      </c>
      <c r="AK107" s="49" t="s">
        <v>271</v>
      </c>
      <c r="AL107" s="49" t="s">
        <v>271</v>
      </c>
      <c r="AM107" s="49" t="s">
        <v>271</v>
      </c>
      <c r="AN107" s="49" t="s">
        <v>271</v>
      </c>
      <c r="AO107" s="49" t="s">
        <v>271</v>
      </c>
      <c r="AP107" s="49" t="s">
        <v>271</v>
      </c>
      <c r="AQ107" s="49" t="s">
        <v>271</v>
      </c>
      <c r="AR107" s="49" t="s">
        <v>271</v>
      </c>
      <c r="AS107" s="49" t="s">
        <v>271</v>
      </c>
      <c r="AT107" s="49" t="s">
        <v>271</v>
      </c>
      <c r="AU107" s="49" t="s">
        <v>271</v>
      </c>
      <c r="AV107" s="49" t="s">
        <v>271</v>
      </c>
      <c r="AW107" s="49" t="s">
        <v>271</v>
      </c>
      <c r="AX107" s="49" t="s">
        <v>271</v>
      </c>
      <c r="AY107" s="49" t="s">
        <v>271</v>
      </c>
      <c r="AZ107" s="49" t="s">
        <v>271</v>
      </c>
      <c r="BA107" s="49" t="s">
        <v>271</v>
      </c>
      <c r="BB107" s="49" t="s">
        <v>271</v>
      </c>
      <c r="BC107" s="49" t="s">
        <v>271</v>
      </c>
      <c r="BD107" s="49" t="s">
        <v>271</v>
      </c>
      <c r="BE107" s="49" t="s">
        <v>271</v>
      </c>
      <c r="BF107" s="49" t="s">
        <v>271</v>
      </c>
      <c r="BG107" s="49" t="s">
        <v>271</v>
      </c>
      <c r="BH107" s="49" t="s">
        <v>271</v>
      </c>
      <c r="BI107" s="49" t="s">
        <v>271</v>
      </c>
      <c r="BJ107" s="49" t="s">
        <v>271</v>
      </c>
      <c r="BK107" s="49" t="s">
        <v>271</v>
      </c>
      <c r="BL107" s="49" t="s">
        <v>271</v>
      </c>
      <c r="BM107" s="49" t="s">
        <v>271</v>
      </c>
      <c r="BN107" s="49" t="s">
        <v>271</v>
      </c>
      <c r="BO107" s="49" t="s">
        <v>271</v>
      </c>
      <c r="BP107" s="49" t="s">
        <v>271</v>
      </c>
      <c r="BQ107" s="49" t="s">
        <v>271</v>
      </c>
      <c r="BR107" s="49" t="s">
        <v>271</v>
      </c>
      <c r="BS107" s="49" t="s">
        <v>271</v>
      </c>
      <c r="BT107" s="49" t="s">
        <v>271</v>
      </c>
      <c r="BU107" s="49" t="s">
        <v>2</v>
      </c>
    </row>
    <row r="108" spans="1:73" x14ac:dyDescent="0.2">
      <c r="A108" s="10" t="str" cm="1">
        <f t="array" ref="A108">IF(AND(Filter_Ver=הנחיות!O108, OR(INDEX(OP_Obligations,ROW(),MATCH(Filter_OP,OP_List))=Filter_M,INDEX(OP_Obligations,ROW(),MATCH(Filter_OP,OP_List))=Filter_O,INDEX(OP_Obligations,ROW(),MATCH(Filter_OP,OP_List))=Filter_N,INDEX(OP_Obligations,ROW(),MATCH(Filter_OP,OP_List))=Filter_I)),"√","X")</f>
        <v>√</v>
      </c>
      <c r="B108" s="53" t="str" cm="1">
        <f t="array" ref="B108">INDEX(OP_Obligations,ROW(),MATCH(Filter_OP,OP_List))</f>
        <v>M</v>
      </c>
      <c r="C108" s="48" t="s">
        <v>444</v>
      </c>
      <c r="D108" s="132" t="s">
        <v>367</v>
      </c>
      <c r="E108" s="133"/>
      <c r="F108" s="133"/>
      <c r="G108" s="133"/>
      <c r="H108" s="134"/>
      <c r="I108" s="15"/>
      <c r="J108" s="16"/>
      <c r="K108" s="16"/>
      <c r="L108" s="15"/>
      <c r="M108" s="15"/>
      <c r="O108" s="11" t="s">
        <v>279</v>
      </c>
      <c r="P108" s="67">
        <f t="shared" si="3"/>
        <v>1</v>
      </c>
      <c r="Q108" s="49" t="s">
        <v>271</v>
      </c>
      <c r="R108" s="49" t="s">
        <v>271</v>
      </c>
      <c r="S108" s="49" t="s">
        <v>271</v>
      </c>
      <c r="T108" s="49" t="s">
        <v>271</v>
      </c>
      <c r="U108" s="49" t="s">
        <v>271</v>
      </c>
      <c r="V108" s="49" t="s">
        <v>271</v>
      </c>
      <c r="W108" s="49" t="s">
        <v>271</v>
      </c>
      <c r="X108" s="49" t="s">
        <v>271</v>
      </c>
      <c r="Y108" s="49" t="s">
        <v>271</v>
      </c>
      <c r="Z108" s="49" t="s">
        <v>271</v>
      </c>
      <c r="AA108" s="49" t="s">
        <v>271</v>
      </c>
      <c r="AB108" s="49" t="s">
        <v>271</v>
      </c>
      <c r="AC108" s="49" t="s">
        <v>271</v>
      </c>
      <c r="AD108" s="49" t="s">
        <v>271</v>
      </c>
      <c r="AE108" s="49" t="s">
        <v>271</v>
      </c>
      <c r="AF108" s="49" t="s">
        <v>271</v>
      </c>
      <c r="AG108" s="49" t="s">
        <v>271</v>
      </c>
      <c r="AH108" s="49" t="s">
        <v>271</v>
      </c>
      <c r="AI108" s="49" t="s">
        <v>271</v>
      </c>
      <c r="AJ108" s="49" t="s">
        <v>271</v>
      </c>
      <c r="AK108" s="49" t="s">
        <v>271</v>
      </c>
      <c r="AL108" s="49" t="s">
        <v>271</v>
      </c>
      <c r="AM108" s="49" t="s">
        <v>271</v>
      </c>
      <c r="AN108" s="49" t="s">
        <v>271</v>
      </c>
      <c r="AO108" s="49" t="s">
        <v>271</v>
      </c>
      <c r="AP108" s="49" t="s">
        <v>271</v>
      </c>
      <c r="AQ108" s="49" t="s">
        <v>271</v>
      </c>
      <c r="AR108" s="49" t="s">
        <v>271</v>
      </c>
      <c r="AS108" s="49" t="s">
        <v>271</v>
      </c>
      <c r="AT108" s="49" t="s">
        <v>271</v>
      </c>
      <c r="AU108" s="49" t="s">
        <v>271</v>
      </c>
      <c r="AV108" s="49" t="s">
        <v>271</v>
      </c>
      <c r="AW108" s="49" t="s">
        <v>271</v>
      </c>
      <c r="AX108" s="49" t="s">
        <v>271</v>
      </c>
      <c r="AY108" s="49" t="s">
        <v>271</v>
      </c>
      <c r="AZ108" s="49" t="s">
        <v>271</v>
      </c>
      <c r="BA108" s="49" t="s">
        <v>271</v>
      </c>
      <c r="BB108" s="49" t="s">
        <v>271</v>
      </c>
      <c r="BC108" s="49" t="s">
        <v>271</v>
      </c>
      <c r="BD108" s="49" t="s">
        <v>271</v>
      </c>
      <c r="BE108" s="49" t="s">
        <v>271</v>
      </c>
      <c r="BF108" s="49" t="s">
        <v>271</v>
      </c>
      <c r="BG108" s="49" t="s">
        <v>271</v>
      </c>
      <c r="BH108" s="49" t="s">
        <v>271</v>
      </c>
      <c r="BI108" s="49" t="s">
        <v>271</v>
      </c>
      <c r="BJ108" s="49" t="s">
        <v>271</v>
      </c>
      <c r="BK108" s="49" t="s">
        <v>271</v>
      </c>
      <c r="BL108" s="49" t="s">
        <v>271</v>
      </c>
      <c r="BM108" s="49" t="s">
        <v>271</v>
      </c>
      <c r="BN108" s="49" t="s">
        <v>271</v>
      </c>
      <c r="BO108" s="49" t="s">
        <v>271</v>
      </c>
      <c r="BP108" s="49" t="s">
        <v>271</v>
      </c>
      <c r="BQ108" s="49" t="s">
        <v>271</v>
      </c>
      <c r="BR108" s="49" t="s">
        <v>271</v>
      </c>
      <c r="BS108" s="49" t="s">
        <v>271</v>
      </c>
      <c r="BT108" s="49" t="s">
        <v>271</v>
      </c>
      <c r="BU108" s="49" t="s">
        <v>2</v>
      </c>
    </row>
    <row r="109" spans="1:73" ht="28.5" x14ac:dyDescent="0.2">
      <c r="A109" s="10" t="str" cm="1">
        <f t="array" ref="A109">IF(AND(Filter_Ver=הנחיות!O109, OR(INDEX(OP_Obligations,ROW(),MATCH(Filter_OP,OP_List))=Filter_M,INDEX(OP_Obligations,ROW(),MATCH(Filter_OP,OP_List))=Filter_O,INDEX(OP_Obligations,ROW(),MATCH(Filter_OP,OP_List))=Filter_N,INDEX(OP_Obligations,ROW(),MATCH(Filter_OP,OP_List))=Filter_I)),"√","X")</f>
        <v>√</v>
      </c>
      <c r="B109" s="53" t="str" cm="1">
        <f t="array" ref="B109">INDEX(OP_Obligations,ROW(),MATCH(Filter_OP,OP_List))</f>
        <v>M</v>
      </c>
      <c r="C109" s="47" t="s">
        <v>131</v>
      </c>
      <c r="D109" s="119" t="s">
        <v>363</v>
      </c>
      <c r="E109" s="120"/>
      <c r="F109" s="120"/>
      <c r="G109" s="120"/>
      <c r="H109" s="121"/>
      <c r="I109" s="15" t="s">
        <v>201</v>
      </c>
      <c r="J109" s="16"/>
      <c r="K109" s="16"/>
      <c r="L109" s="15"/>
      <c r="M109" s="15"/>
      <c r="O109" s="11" t="s">
        <v>279</v>
      </c>
      <c r="P109" s="67">
        <f t="shared" si="3"/>
        <v>1</v>
      </c>
      <c r="Q109" s="49" t="s">
        <v>271</v>
      </c>
      <c r="R109" s="49" t="s">
        <v>271</v>
      </c>
      <c r="S109" s="49" t="s">
        <v>271</v>
      </c>
      <c r="T109" s="49" t="s">
        <v>271</v>
      </c>
      <c r="U109" s="49" t="s">
        <v>271</v>
      </c>
      <c r="V109" s="49" t="s">
        <v>271</v>
      </c>
      <c r="W109" s="49" t="s">
        <v>271</v>
      </c>
      <c r="X109" s="49" t="s">
        <v>271</v>
      </c>
      <c r="Y109" s="49" t="s">
        <v>271</v>
      </c>
      <c r="Z109" s="49" t="s">
        <v>271</v>
      </c>
      <c r="AA109" s="49" t="s">
        <v>271</v>
      </c>
      <c r="AB109" s="49" t="s">
        <v>271</v>
      </c>
      <c r="AC109" s="49" t="s">
        <v>271</v>
      </c>
      <c r="AD109" s="49" t="s">
        <v>271</v>
      </c>
      <c r="AE109" s="49" t="s">
        <v>271</v>
      </c>
      <c r="AF109" s="49" t="s">
        <v>271</v>
      </c>
      <c r="AG109" s="49" t="s">
        <v>271</v>
      </c>
      <c r="AH109" s="49" t="s">
        <v>271</v>
      </c>
      <c r="AI109" s="49" t="s">
        <v>271</v>
      </c>
      <c r="AJ109" s="49" t="s">
        <v>271</v>
      </c>
      <c r="AK109" s="49" t="s">
        <v>271</v>
      </c>
      <c r="AL109" s="49" t="s">
        <v>271</v>
      </c>
      <c r="AM109" s="49" t="s">
        <v>271</v>
      </c>
      <c r="AN109" s="49" t="s">
        <v>271</v>
      </c>
      <c r="AO109" s="49" t="s">
        <v>271</v>
      </c>
      <c r="AP109" s="49" t="s">
        <v>271</v>
      </c>
      <c r="AQ109" s="49" t="s">
        <v>271</v>
      </c>
      <c r="AR109" s="49" t="s">
        <v>271</v>
      </c>
      <c r="AS109" s="49" t="s">
        <v>271</v>
      </c>
      <c r="AT109" s="49" t="s">
        <v>271</v>
      </c>
      <c r="AU109" s="49" t="s">
        <v>271</v>
      </c>
      <c r="AV109" s="49" t="s">
        <v>271</v>
      </c>
      <c r="AW109" s="49" t="s">
        <v>271</v>
      </c>
      <c r="AX109" s="49" t="s">
        <v>271</v>
      </c>
      <c r="AY109" s="49" t="s">
        <v>271</v>
      </c>
      <c r="AZ109" s="49" t="s">
        <v>271</v>
      </c>
      <c r="BA109" s="49" t="s">
        <v>271</v>
      </c>
      <c r="BB109" s="49" t="s">
        <v>271</v>
      </c>
      <c r="BC109" s="49" t="s">
        <v>271</v>
      </c>
      <c r="BD109" s="49" t="s">
        <v>271</v>
      </c>
      <c r="BE109" s="49" t="s">
        <v>271</v>
      </c>
      <c r="BF109" s="49" t="s">
        <v>271</v>
      </c>
      <c r="BG109" s="49" t="s">
        <v>271</v>
      </c>
      <c r="BH109" s="49" t="s">
        <v>271</v>
      </c>
      <c r="BI109" s="49" t="s">
        <v>271</v>
      </c>
      <c r="BJ109" s="49" t="s">
        <v>271</v>
      </c>
      <c r="BK109" s="49" t="s">
        <v>271</v>
      </c>
      <c r="BL109" s="49" t="s">
        <v>271</v>
      </c>
      <c r="BM109" s="49" t="s">
        <v>271</v>
      </c>
      <c r="BN109" s="49" t="s">
        <v>271</v>
      </c>
      <c r="BO109" s="49" t="s">
        <v>271</v>
      </c>
      <c r="BP109" s="49" t="s">
        <v>271</v>
      </c>
      <c r="BQ109" s="49" t="s">
        <v>271</v>
      </c>
      <c r="BR109" s="49" t="s">
        <v>271</v>
      </c>
      <c r="BS109" s="49" t="s">
        <v>271</v>
      </c>
      <c r="BT109" s="49" t="s">
        <v>271</v>
      </c>
      <c r="BU109" s="49" t="s">
        <v>2</v>
      </c>
    </row>
    <row r="110" spans="1:73" x14ac:dyDescent="0.2">
      <c r="A110" s="10" t="str" cm="1">
        <f t="array" ref="A110">IF(AND(Filter_Ver=הנחיות!O110, OR(INDEX(OP_Obligations,ROW(),MATCH(Filter_OP,OP_List))=Filter_M,INDEX(OP_Obligations,ROW(),MATCH(Filter_OP,OP_List))=Filter_O,INDEX(OP_Obligations,ROW(),MATCH(Filter_OP,OP_List))=Filter_N,INDEX(OP_Obligations,ROW(),MATCH(Filter_OP,OP_List))=Filter_I)),"√","X")</f>
        <v>√</v>
      </c>
      <c r="B110" s="53" t="str" cm="1">
        <f t="array" ref="B110">INDEX(OP_Obligations,ROW(),MATCH(Filter_OP,OP_List))</f>
        <v>M</v>
      </c>
      <c r="C110" s="47" t="s">
        <v>132</v>
      </c>
      <c r="D110" s="148" t="s">
        <v>368</v>
      </c>
      <c r="E110" s="149"/>
      <c r="F110" s="149"/>
      <c r="G110" s="149"/>
      <c r="H110" s="150"/>
      <c r="I110" s="15"/>
      <c r="J110" s="16"/>
      <c r="K110" s="16"/>
      <c r="L110" s="15"/>
      <c r="M110" s="15"/>
      <c r="O110" s="11" t="s">
        <v>279</v>
      </c>
      <c r="P110" s="67">
        <f t="shared" si="3"/>
        <v>1</v>
      </c>
      <c r="Q110" s="49" t="s">
        <v>271</v>
      </c>
      <c r="R110" s="49" t="s">
        <v>271</v>
      </c>
      <c r="S110" s="49" t="s">
        <v>271</v>
      </c>
      <c r="T110" s="49" t="s">
        <v>271</v>
      </c>
      <c r="U110" s="49" t="s">
        <v>271</v>
      </c>
      <c r="V110" s="49" t="s">
        <v>271</v>
      </c>
      <c r="W110" s="49" t="s">
        <v>271</v>
      </c>
      <c r="X110" s="49" t="s">
        <v>271</v>
      </c>
      <c r="Y110" s="49" t="s">
        <v>271</v>
      </c>
      <c r="Z110" s="49" t="s">
        <v>271</v>
      </c>
      <c r="AA110" s="49" t="s">
        <v>271</v>
      </c>
      <c r="AB110" s="49" t="s">
        <v>271</v>
      </c>
      <c r="AC110" s="49" t="s">
        <v>271</v>
      </c>
      <c r="AD110" s="49" t="s">
        <v>271</v>
      </c>
      <c r="AE110" s="49" t="s">
        <v>271</v>
      </c>
      <c r="AF110" s="49" t="s">
        <v>271</v>
      </c>
      <c r="AG110" s="49" t="s">
        <v>271</v>
      </c>
      <c r="AH110" s="49" t="s">
        <v>271</v>
      </c>
      <c r="AI110" s="49" t="s">
        <v>271</v>
      </c>
      <c r="AJ110" s="49" t="s">
        <v>271</v>
      </c>
      <c r="AK110" s="49" t="s">
        <v>271</v>
      </c>
      <c r="AL110" s="49" t="s">
        <v>271</v>
      </c>
      <c r="AM110" s="49" t="s">
        <v>271</v>
      </c>
      <c r="AN110" s="49" t="s">
        <v>271</v>
      </c>
      <c r="AO110" s="49" t="s">
        <v>271</v>
      </c>
      <c r="AP110" s="49" t="s">
        <v>271</v>
      </c>
      <c r="AQ110" s="49" t="s">
        <v>271</v>
      </c>
      <c r="AR110" s="49" t="s">
        <v>271</v>
      </c>
      <c r="AS110" s="49" t="s">
        <v>271</v>
      </c>
      <c r="AT110" s="49" t="s">
        <v>271</v>
      </c>
      <c r="AU110" s="49" t="s">
        <v>271</v>
      </c>
      <c r="AV110" s="49" t="s">
        <v>271</v>
      </c>
      <c r="AW110" s="49" t="s">
        <v>271</v>
      </c>
      <c r="AX110" s="49" t="s">
        <v>271</v>
      </c>
      <c r="AY110" s="49" t="s">
        <v>271</v>
      </c>
      <c r="AZ110" s="49" t="s">
        <v>271</v>
      </c>
      <c r="BA110" s="49" t="s">
        <v>271</v>
      </c>
      <c r="BB110" s="49" t="s">
        <v>271</v>
      </c>
      <c r="BC110" s="49" t="s">
        <v>271</v>
      </c>
      <c r="BD110" s="49" t="s">
        <v>271</v>
      </c>
      <c r="BE110" s="49" t="s">
        <v>271</v>
      </c>
      <c r="BF110" s="49" t="s">
        <v>271</v>
      </c>
      <c r="BG110" s="49" t="s">
        <v>271</v>
      </c>
      <c r="BH110" s="49" t="s">
        <v>271</v>
      </c>
      <c r="BI110" s="49" t="s">
        <v>271</v>
      </c>
      <c r="BJ110" s="49" t="s">
        <v>271</v>
      </c>
      <c r="BK110" s="49" t="s">
        <v>271</v>
      </c>
      <c r="BL110" s="49" t="s">
        <v>271</v>
      </c>
      <c r="BM110" s="49" t="s">
        <v>271</v>
      </c>
      <c r="BN110" s="49" t="s">
        <v>271</v>
      </c>
      <c r="BO110" s="49" t="s">
        <v>271</v>
      </c>
      <c r="BP110" s="49" t="s">
        <v>271</v>
      </c>
      <c r="BQ110" s="49" t="s">
        <v>271</v>
      </c>
      <c r="BR110" s="49" t="s">
        <v>271</v>
      </c>
      <c r="BS110" s="49" t="s">
        <v>271</v>
      </c>
      <c r="BT110" s="49" t="s">
        <v>271</v>
      </c>
      <c r="BU110" s="49" t="s">
        <v>2</v>
      </c>
    </row>
    <row r="111" spans="1:73" x14ac:dyDescent="0.2">
      <c r="A111" s="10" t="str" cm="1">
        <f t="array" ref="A111">IF(AND(Filter_Ver=הנחיות!O111, OR(INDEX(OP_Obligations,ROW(),MATCH(Filter_OP,OP_List))=Filter_M,INDEX(OP_Obligations,ROW(),MATCH(Filter_OP,OP_List))=Filter_O,INDEX(OP_Obligations,ROW(),MATCH(Filter_OP,OP_List))=Filter_N,INDEX(OP_Obligations,ROW(),MATCH(Filter_OP,OP_List))=Filter_I)),"√","X")</f>
        <v>√</v>
      </c>
      <c r="B111" s="53" t="str" cm="1">
        <f t="array" ref="B111">INDEX(OP_Obligations,ROW(),MATCH(Filter_OP,OP_List))</f>
        <v>M</v>
      </c>
      <c r="C111" s="47" t="s">
        <v>133</v>
      </c>
      <c r="D111" s="148" t="s">
        <v>451</v>
      </c>
      <c r="E111" s="149"/>
      <c r="F111" s="149"/>
      <c r="G111" s="149"/>
      <c r="H111" s="150"/>
      <c r="I111" s="15"/>
      <c r="J111" s="16"/>
      <c r="K111" s="16"/>
      <c r="L111" s="15"/>
      <c r="M111" s="15"/>
      <c r="O111" s="11" t="s">
        <v>279</v>
      </c>
      <c r="P111" s="67">
        <f t="shared" si="3"/>
        <v>1</v>
      </c>
      <c r="Q111" s="49" t="s">
        <v>271</v>
      </c>
      <c r="R111" s="49" t="s">
        <v>271</v>
      </c>
      <c r="S111" s="49" t="s">
        <v>271</v>
      </c>
      <c r="T111" s="49" t="s">
        <v>271</v>
      </c>
      <c r="U111" s="49" t="s">
        <v>271</v>
      </c>
      <c r="V111" s="49" t="s">
        <v>271</v>
      </c>
      <c r="W111" s="49" t="s">
        <v>271</v>
      </c>
      <c r="X111" s="49" t="s">
        <v>271</v>
      </c>
      <c r="Y111" s="49" t="s">
        <v>271</v>
      </c>
      <c r="Z111" s="49" t="s">
        <v>271</v>
      </c>
      <c r="AA111" s="49" t="s">
        <v>271</v>
      </c>
      <c r="AB111" s="49" t="s">
        <v>271</v>
      </c>
      <c r="AC111" s="49" t="s">
        <v>271</v>
      </c>
      <c r="AD111" s="49" t="s">
        <v>271</v>
      </c>
      <c r="AE111" s="49" t="s">
        <v>271</v>
      </c>
      <c r="AF111" s="49" t="s">
        <v>271</v>
      </c>
      <c r="AG111" s="49" t="s">
        <v>271</v>
      </c>
      <c r="AH111" s="49" t="s">
        <v>271</v>
      </c>
      <c r="AI111" s="49" t="s">
        <v>271</v>
      </c>
      <c r="AJ111" s="49" t="s">
        <v>271</v>
      </c>
      <c r="AK111" s="49" t="s">
        <v>271</v>
      </c>
      <c r="AL111" s="49" t="s">
        <v>271</v>
      </c>
      <c r="AM111" s="49" t="s">
        <v>271</v>
      </c>
      <c r="AN111" s="49" t="s">
        <v>271</v>
      </c>
      <c r="AO111" s="49" t="s">
        <v>271</v>
      </c>
      <c r="AP111" s="49" t="s">
        <v>271</v>
      </c>
      <c r="AQ111" s="49" t="s">
        <v>271</v>
      </c>
      <c r="AR111" s="49" t="s">
        <v>271</v>
      </c>
      <c r="AS111" s="49" t="s">
        <v>271</v>
      </c>
      <c r="AT111" s="49" t="s">
        <v>271</v>
      </c>
      <c r="AU111" s="49" t="s">
        <v>271</v>
      </c>
      <c r="AV111" s="49" t="s">
        <v>271</v>
      </c>
      <c r="AW111" s="49" t="s">
        <v>271</v>
      </c>
      <c r="AX111" s="49" t="s">
        <v>271</v>
      </c>
      <c r="AY111" s="49" t="s">
        <v>271</v>
      </c>
      <c r="AZ111" s="49" t="s">
        <v>271</v>
      </c>
      <c r="BA111" s="49" t="s">
        <v>271</v>
      </c>
      <c r="BB111" s="49" t="s">
        <v>271</v>
      </c>
      <c r="BC111" s="49" t="s">
        <v>271</v>
      </c>
      <c r="BD111" s="49" t="s">
        <v>271</v>
      </c>
      <c r="BE111" s="49" t="s">
        <v>271</v>
      </c>
      <c r="BF111" s="49" t="s">
        <v>271</v>
      </c>
      <c r="BG111" s="49" t="s">
        <v>271</v>
      </c>
      <c r="BH111" s="49" t="s">
        <v>271</v>
      </c>
      <c r="BI111" s="49" t="s">
        <v>271</v>
      </c>
      <c r="BJ111" s="49" t="s">
        <v>271</v>
      </c>
      <c r="BK111" s="49" t="s">
        <v>271</v>
      </c>
      <c r="BL111" s="49" t="s">
        <v>271</v>
      </c>
      <c r="BM111" s="49" t="s">
        <v>271</v>
      </c>
      <c r="BN111" s="49" t="s">
        <v>271</v>
      </c>
      <c r="BO111" s="49" t="s">
        <v>271</v>
      </c>
      <c r="BP111" s="49" t="s">
        <v>271</v>
      </c>
      <c r="BQ111" s="49" t="s">
        <v>271</v>
      </c>
      <c r="BR111" s="49" t="s">
        <v>271</v>
      </c>
      <c r="BS111" s="49" t="s">
        <v>271</v>
      </c>
      <c r="BT111" s="49" t="s">
        <v>271</v>
      </c>
      <c r="BU111" s="49" t="s">
        <v>2</v>
      </c>
    </row>
    <row r="112" spans="1:73" x14ac:dyDescent="0.2">
      <c r="A112" s="10" t="str" cm="1">
        <f t="array" ref="A112">IF(AND(Filter_Ver=הנחיות!O112, OR(INDEX(OP_Obligations,ROW(),MATCH(Filter_OP,OP_List))=Filter_M,INDEX(OP_Obligations,ROW(),MATCH(Filter_OP,OP_List))=Filter_O,INDEX(OP_Obligations,ROW(),MATCH(Filter_OP,OP_List))=Filter_N,INDEX(OP_Obligations,ROW(),MATCH(Filter_OP,OP_List))=Filter_I)),"√","X")</f>
        <v>√</v>
      </c>
      <c r="B112" s="53" t="str" cm="1">
        <f t="array" ref="B112">INDEX(OP_Obligations,ROW(),MATCH(Filter_OP,OP_List))</f>
        <v>M</v>
      </c>
      <c r="C112" s="47" t="s">
        <v>136</v>
      </c>
      <c r="D112" s="148" t="s">
        <v>395</v>
      </c>
      <c r="E112" s="149"/>
      <c r="F112" s="149"/>
      <c r="G112" s="149"/>
      <c r="H112" s="150"/>
      <c r="I112" s="15"/>
      <c r="J112" s="16"/>
      <c r="K112" s="16"/>
      <c r="L112" s="15"/>
      <c r="M112" s="15"/>
      <c r="O112" s="11" t="s">
        <v>279</v>
      </c>
      <c r="P112" s="67">
        <f t="shared" si="3"/>
        <v>1</v>
      </c>
      <c r="Q112" s="49" t="s">
        <v>271</v>
      </c>
      <c r="R112" s="49" t="s">
        <v>271</v>
      </c>
      <c r="S112" s="49" t="s">
        <v>271</v>
      </c>
      <c r="T112" s="49" t="s">
        <v>271</v>
      </c>
      <c r="U112" s="49" t="s">
        <v>271</v>
      </c>
      <c r="V112" s="49" t="s">
        <v>271</v>
      </c>
      <c r="W112" s="49" t="s">
        <v>271</v>
      </c>
      <c r="X112" s="49" t="s">
        <v>271</v>
      </c>
      <c r="Y112" s="49" t="s">
        <v>271</v>
      </c>
      <c r="Z112" s="49" t="s">
        <v>271</v>
      </c>
      <c r="AA112" s="49" t="s">
        <v>271</v>
      </c>
      <c r="AB112" s="49" t="s">
        <v>271</v>
      </c>
      <c r="AC112" s="49" t="s">
        <v>271</v>
      </c>
      <c r="AD112" s="49" t="s">
        <v>271</v>
      </c>
      <c r="AE112" s="49" t="s">
        <v>271</v>
      </c>
      <c r="AF112" s="49" t="s">
        <v>271</v>
      </c>
      <c r="AG112" s="49" t="s">
        <v>271</v>
      </c>
      <c r="AH112" s="49" t="s">
        <v>271</v>
      </c>
      <c r="AI112" s="49" t="s">
        <v>271</v>
      </c>
      <c r="AJ112" s="49" t="s">
        <v>271</v>
      </c>
      <c r="AK112" s="49" t="s">
        <v>271</v>
      </c>
      <c r="AL112" s="49" t="s">
        <v>271</v>
      </c>
      <c r="AM112" s="49" t="s">
        <v>271</v>
      </c>
      <c r="AN112" s="49" t="s">
        <v>271</v>
      </c>
      <c r="AO112" s="49" t="s">
        <v>271</v>
      </c>
      <c r="AP112" s="49" t="s">
        <v>271</v>
      </c>
      <c r="AQ112" s="49" t="s">
        <v>271</v>
      </c>
      <c r="AR112" s="49" t="s">
        <v>271</v>
      </c>
      <c r="AS112" s="49" t="s">
        <v>271</v>
      </c>
      <c r="AT112" s="49" t="s">
        <v>271</v>
      </c>
      <c r="AU112" s="49" t="s">
        <v>271</v>
      </c>
      <c r="AV112" s="49" t="s">
        <v>271</v>
      </c>
      <c r="AW112" s="49" t="s">
        <v>271</v>
      </c>
      <c r="AX112" s="49" t="s">
        <v>271</v>
      </c>
      <c r="AY112" s="49" t="s">
        <v>271</v>
      </c>
      <c r="AZ112" s="49" t="s">
        <v>271</v>
      </c>
      <c r="BA112" s="49" t="s">
        <v>271</v>
      </c>
      <c r="BB112" s="49" t="s">
        <v>271</v>
      </c>
      <c r="BC112" s="49" t="s">
        <v>271</v>
      </c>
      <c r="BD112" s="49" t="s">
        <v>271</v>
      </c>
      <c r="BE112" s="49" t="s">
        <v>271</v>
      </c>
      <c r="BF112" s="49" t="s">
        <v>271</v>
      </c>
      <c r="BG112" s="49" t="s">
        <v>271</v>
      </c>
      <c r="BH112" s="49" t="s">
        <v>271</v>
      </c>
      <c r="BI112" s="49" t="s">
        <v>271</v>
      </c>
      <c r="BJ112" s="49" t="s">
        <v>271</v>
      </c>
      <c r="BK112" s="49" t="s">
        <v>271</v>
      </c>
      <c r="BL112" s="49" t="s">
        <v>271</v>
      </c>
      <c r="BM112" s="49" t="s">
        <v>271</v>
      </c>
      <c r="BN112" s="49" t="s">
        <v>271</v>
      </c>
      <c r="BO112" s="49" t="s">
        <v>271</v>
      </c>
      <c r="BP112" s="49" t="s">
        <v>271</v>
      </c>
      <c r="BQ112" s="49" t="s">
        <v>271</v>
      </c>
      <c r="BR112" s="49" t="s">
        <v>271</v>
      </c>
      <c r="BS112" s="49" t="s">
        <v>271</v>
      </c>
      <c r="BT112" s="49" t="s">
        <v>271</v>
      </c>
      <c r="BU112" s="49" t="s">
        <v>2</v>
      </c>
    </row>
    <row r="113" spans="1:73" x14ac:dyDescent="0.2">
      <c r="A113" s="10" t="str" cm="1">
        <f t="array" ref="A113">IF(AND(Filter_Ver=הנחיות!O113, OR(INDEX(OP_Obligations,ROW(),MATCH(Filter_OP,OP_List))=Filter_M,INDEX(OP_Obligations,ROW(),MATCH(Filter_OP,OP_List))=Filter_O,INDEX(OP_Obligations,ROW(),MATCH(Filter_OP,OP_List))=Filter_N,INDEX(OP_Obligations,ROW(),MATCH(Filter_OP,OP_List))=Filter_I)),"√","X")</f>
        <v>√</v>
      </c>
      <c r="B113" s="53" t="str" cm="1">
        <f t="array" ref="B113">INDEX(OP_Obligations,ROW(),MATCH(Filter_OP,OP_List))</f>
        <v>M</v>
      </c>
      <c r="C113" s="48" t="s">
        <v>445</v>
      </c>
      <c r="D113" s="118" t="s">
        <v>396</v>
      </c>
      <c r="E113" s="146"/>
      <c r="F113" s="146"/>
      <c r="G113" s="146"/>
      <c r="H113" s="147"/>
      <c r="I113" s="15"/>
      <c r="J113" s="16"/>
      <c r="K113" s="16"/>
      <c r="L113" s="15"/>
      <c r="M113" s="15"/>
      <c r="O113" s="11" t="s">
        <v>279</v>
      </c>
      <c r="P113" s="67">
        <f t="shared" si="3"/>
        <v>1</v>
      </c>
      <c r="Q113" s="49" t="s">
        <v>271</v>
      </c>
      <c r="R113" s="49" t="s">
        <v>271</v>
      </c>
      <c r="S113" s="49" t="s">
        <v>271</v>
      </c>
      <c r="T113" s="49" t="s">
        <v>271</v>
      </c>
      <c r="U113" s="49" t="s">
        <v>271</v>
      </c>
      <c r="V113" s="49" t="s">
        <v>271</v>
      </c>
      <c r="W113" s="49" t="s">
        <v>271</v>
      </c>
      <c r="X113" s="49" t="s">
        <v>271</v>
      </c>
      <c r="Y113" s="49" t="s">
        <v>271</v>
      </c>
      <c r="Z113" s="49" t="s">
        <v>271</v>
      </c>
      <c r="AA113" s="49" t="s">
        <v>271</v>
      </c>
      <c r="AB113" s="49" t="s">
        <v>271</v>
      </c>
      <c r="AC113" s="49" t="s">
        <v>271</v>
      </c>
      <c r="AD113" s="49" t="s">
        <v>271</v>
      </c>
      <c r="AE113" s="49" t="s">
        <v>271</v>
      </c>
      <c r="AF113" s="49" t="s">
        <v>271</v>
      </c>
      <c r="AG113" s="49" t="s">
        <v>271</v>
      </c>
      <c r="AH113" s="49" t="s">
        <v>271</v>
      </c>
      <c r="AI113" s="49" t="s">
        <v>271</v>
      </c>
      <c r="AJ113" s="49" t="s">
        <v>271</v>
      </c>
      <c r="AK113" s="49" t="s">
        <v>271</v>
      </c>
      <c r="AL113" s="49" t="s">
        <v>271</v>
      </c>
      <c r="AM113" s="49" t="s">
        <v>271</v>
      </c>
      <c r="AN113" s="49" t="s">
        <v>271</v>
      </c>
      <c r="AO113" s="49" t="s">
        <v>271</v>
      </c>
      <c r="AP113" s="49" t="s">
        <v>271</v>
      </c>
      <c r="AQ113" s="49" t="s">
        <v>271</v>
      </c>
      <c r="AR113" s="49" t="s">
        <v>271</v>
      </c>
      <c r="AS113" s="49" t="s">
        <v>271</v>
      </c>
      <c r="AT113" s="49" t="s">
        <v>271</v>
      </c>
      <c r="AU113" s="49" t="s">
        <v>271</v>
      </c>
      <c r="AV113" s="49" t="s">
        <v>271</v>
      </c>
      <c r="AW113" s="49" t="s">
        <v>271</v>
      </c>
      <c r="AX113" s="49" t="s">
        <v>271</v>
      </c>
      <c r="AY113" s="49" t="s">
        <v>271</v>
      </c>
      <c r="AZ113" s="49" t="s">
        <v>271</v>
      </c>
      <c r="BA113" s="49" t="s">
        <v>271</v>
      </c>
      <c r="BB113" s="49" t="s">
        <v>271</v>
      </c>
      <c r="BC113" s="49" t="s">
        <v>271</v>
      </c>
      <c r="BD113" s="49" t="s">
        <v>271</v>
      </c>
      <c r="BE113" s="49" t="s">
        <v>271</v>
      </c>
      <c r="BF113" s="49" t="s">
        <v>271</v>
      </c>
      <c r="BG113" s="49" t="s">
        <v>271</v>
      </c>
      <c r="BH113" s="49" t="s">
        <v>271</v>
      </c>
      <c r="BI113" s="49" t="s">
        <v>271</v>
      </c>
      <c r="BJ113" s="49" t="s">
        <v>271</v>
      </c>
      <c r="BK113" s="49" t="s">
        <v>271</v>
      </c>
      <c r="BL113" s="49" t="s">
        <v>271</v>
      </c>
      <c r="BM113" s="49" t="s">
        <v>271</v>
      </c>
      <c r="BN113" s="49" t="s">
        <v>271</v>
      </c>
      <c r="BO113" s="49" t="s">
        <v>271</v>
      </c>
      <c r="BP113" s="49" t="s">
        <v>271</v>
      </c>
      <c r="BQ113" s="49" t="s">
        <v>271</v>
      </c>
      <c r="BR113" s="49" t="s">
        <v>271</v>
      </c>
      <c r="BS113" s="49" t="s">
        <v>271</v>
      </c>
      <c r="BT113" s="49" t="s">
        <v>271</v>
      </c>
      <c r="BU113" s="49" t="s">
        <v>2</v>
      </c>
    </row>
    <row r="114" spans="1:73" x14ac:dyDescent="0.2">
      <c r="A114" s="10" t="str" cm="1">
        <f t="array" ref="A114">IF(AND(Filter_Ver=הנחיות!O114, OR(INDEX(OP_Obligations,ROW(),MATCH(Filter_OP,OP_List))=Filter_M,INDEX(OP_Obligations,ROW(),MATCH(Filter_OP,OP_List))=Filter_O,INDEX(OP_Obligations,ROW(),MATCH(Filter_OP,OP_List))=Filter_N,INDEX(OP_Obligations,ROW(),MATCH(Filter_OP,OP_List))=Filter_I)),"√","X")</f>
        <v>√</v>
      </c>
      <c r="B114" s="53" t="str" cm="1">
        <f t="array" ref="B114">INDEX(OP_Obligations,ROW(),MATCH(Filter_OP,OP_List))</f>
        <v>M</v>
      </c>
      <c r="C114" s="48" t="s">
        <v>446</v>
      </c>
      <c r="D114" s="118" t="s">
        <v>397</v>
      </c>
      <c r="E114" s="146"/>
      <c r="F114" s="146"/>
      <c r="G114" s="146"/>
      <c r="H114" s="147"/>
      <c r="I114" s="15"/>
      <c r="J114" s="16"/>
      <c r="K114" s="16"/>
      <c r="L114" s="15"/>
      <c r="M114" s="15"/>
      <c r="O114" s="11" t="s">
        <v>279</v>
      </c>
      <c r="P114" s="67">
        <f t="shared" si="3"/>
        <v>1</v>
      </c>
      <c r="Q114" s="49" t="s">
        <v>271</v>
      </c>
      <c r="R114" s="49" t="s">
        <v>271</v>
      </c>
      <c r="S114" s="49" t="s">
        <v>271</v>
      </c>
      <c r="T114" s="49" t="s">
        <v>271</v>
      </c>
      <c r="U114" s="49" t="s">
        <v>271</v>
      </c>
      <c r="V114" s="49" t="s">
        <v>271</v>
      </c>
      <c r="W114" s="49" t="s">
        <v>271</v>
      </c>
      <c r="X114" s="49" t="s">
        <v>271</v>
      </c>
      <c r="Y114" s="49" t="s">
        <v>271</v>
      </c>
      <c r="Z114" s="49" t="s">
        <v>271</v>
      </c>
      <c r="AA114" s="49" t="s">
        <v>271</v>
      </c>
      <c r="AB114" s="49" t="s">
        <v>271</v>
      </c>
      <c r="AC114" s="49" t="s">
        <v>271</v>
      </c>
      <c r="AD114" s="49" t="s">
        <v>271</v>
      </c>
      <c r="AE114" s="49" t="s">
        <v>271</v>
      </c>
      <c r="AF114" s="49" t="s">
        <v>271</v>
      </c>
      <c r="AG114" s="49" t="s">
        <v>271</v>
      </c>
      <c r="AH114" s="49" t="s">
        <v>271</v>
      </c>
      <c r="AI114" s="49" t="s">
        <v>271</v>
      </c>
      <c r="AJ114" s="49" t="s">
        <v>271</v>
      </c>
      <c r="AK114" s="49" t="s">
        <v>271</v>
      </c>
      <c r="AL114" s="49" t="s">
        <v>271</v>
      </c>
      <c r="AM114" s="49" t="s">
        <v>271</v>
      </c>
      <c r="AN114" s="49" t="s">
        <v>271</v>
      </c>
      <c r="AO114" s="49" t="s">
        <v>271</v>
      </c>
      <c r="AP114" s="49" t="s">
        <v>271</v>
      </c>
      <c r="AQ114" s="49" t="s">
        <v>271</v>
      </c>
      <c r="AR114" s="49" t="s">
        <v>271</v>
      </c>
      <c r="AS114" s="49" t="s">
        <v>271</v>
      </c>
      <c r="AT114" s="49" t="s">
        <v>271</v>
      </c>
      <c r="AU114" s="49" t="s">
        <v>271</v>
      </c>
      <c r="AV114" s="49" t="s">
        <v>271</v>
      </c>
      <c r="AW114" s="49" t="s">
        <v>271</v>
      </c>
      <c r="AX114" s="49" t="s">
        <v>271</v>
      </c>
      <c r="AY114" s="49" t="s">
        <v>271</v>
      </c>
      <c r="AZ114" s="49" t="s">
        <v>271</v>
      </c>
      <c r="BA114" s="49" t="s">
        <v>271</v>
      </c>
      <c r="BB114" s="49" t="s">
        <v>271</v>
      </c>
      <c r="BC114" s="49" t="s">
        <v>271</v>
      </c>
      <c r="BD114" s="49" t="s">
        <v>271</v>
      </c>
      <c r="BE114" s="49" t="s">
        <v>271</v>
      </c>
      <c r="BF114" s="49" t="s">
        <v>271</v>
      </c>
      <c r="BG114" s="49" t="s">
        <v>271</v>
      </c>
      <c r="BH114" s="49" t="s">
        <v>271</v>
      </c>
      <c r="BI114" s="49" t="s">
        <v>271</v>
      </c>
      <c r="BJ114" s="49" t="s">
        <v>271</v>
      </c>
      <c r="BK114" s="49" t="s">
        <v>271</v>
      </c>
      <c r="BL114" s="49" t="s">
        <v>271</v>
      </c>
      <c r="BM114" s="49" t="s">
        <v>271</v>
      </c>
      <c r="BN114" s="49" t="s">
        <v>271</v>
      </c>
      <c r="BO114" s="49" t="s">
        <v>271</v>
      </c>
      <c r="BP114" s="49" t="s">
        <v>271</v>
      </c>
      <c r="BQ114" s="49" t="s">
        <v>271</v>
      </c>
      <c r="BR114" s="49" t="s">
        <v>271</v>
      </c>
      <c r="BS114" s="49" t="s">
        <v>271</v>
      </c>
      <c r="BT114" s="49" t="s">
        <v>271</v>
      </c>
      <c r="BU114" s="49" t="s">
        <v>2</v>
      </c>
    </row>
    <row r="115" spans="1:73" x14ac:dyDescent="0.2">
      <c r="A115" s="10" t="str" cm="1">
        <f t="array" ref="A115">IF(AND(Filter_Ver=הנחיות!O115, OR(INDEX(OP_Obligations,ROW(),MATCH(Filter_OP,OP_List))=Filter_M,INDEX(OP_Obligations,ROW(),MATCH(Filter_OP,OP_List))=Filter_O,INDEX(OP_Obligations,ROW(),MATCH(Filter_OP,OP_List))=Filter_N,INDEX(OP_Obligations,ROW(),MATCH(Filter_OP,OP_List))=Filter_I)),"√","X")</f>
        <v>√</v>
      </c>
      <c r="B115" s="53" t="str" cm="1">
        <f t="array" ref="B115">INDEX(OP_Obligations,ROW(),MATCH(Filter_OP,OP_List))</f>
        <v>M</v>
      </c>
      <c r="C115" s="48" t="s">
        <v>447</v>
      </c>
      <c r="D115" s="118" t="s">
        <v>398</v>
      </c>
      <c r="E115" s="146"/>
      <c r="F115" s="146"/>
      <c r="G115" s="146"/>
      <c r="H115" s="147"/>
      <c r="I115" s="15"/>
      <c r="J115" s="16"/>
      <c r="K115" s="16"/>
      <c r="L115" s="15"/>
      <c r="M115" s="15"/>
      <c r="O115" s="11" t="s">
        <v>279</v>
      </c>
      <c r="P115" s="67">
        <f t="shared" si="3"/>
        <v>1</v>
      </c>
      <c r="Q115" s="49" t="s">
        <v>271</v>
      </c>
      <c r="R115" s="49" t="s">
        <v>271</v>
      </c>
      <c r="S115" s="49" t="s">
        <v>271</v>
      </c>
      <c r="T115" s="49" t="s">
        <v>271</v>
      </c>
      <c r="U115" s="49" t="s">
        <v>271</v>
      </c>
      <c r="V115" s="49" t="s">
        <v>271</v>
      </c>
      <c r="W115" s="49" t="s">
        <v>271</v>
      </c>
      <c r="X115" s="49" t="s">
        <v>271</v>
      </c>
      <c r="Y115" s="49" t="s">
        <v>271</v>
      </c>
      <c r="Z115" s="49" t="s">
        <v>271</v>
      </c>
      <c r="AA115" s="49" t="s">
        <v>271</v>
      </c>
      <c r="AB115" s="49" t="s">
        <v>271</v>
      </c>
      <c r="AC115" s="49" t="s">
        <v>271</v>
      </c>
      <c r="AD115" s="49" t="s">
        <v>271</v>
      </c>
      <c r="AE115" s="49" t="s">
        <v>271</v>
      </c>
      <c r="AF115" s="49" t="s">
        <v>271</v>
      </c>
      <c r="AG115" s="49" t="s">
        <v>271</v>
      </c>
      <c r="AH115" s="49" t="s">
        <v>271</v>
      </c>
      <c r="AI115" s="49" t="s">
        <v>271</v>
      </c>
      <c r="AJ115" s="49" t="s">
        <v>271</v>
      </c>
      <c r="AK115" s="49" t="s">
        <v>271</v>
      </c>
      <c r="AL115" s="49" t="s">
        <v>271</v>
      </c>
      <c r="AM115" s="49" t="s">
        <v>271</v>
      </c>
      <c r="AN115" s="49" t="s">
        <v>271</v>
      </c>
      <c r="AO115" s="49" t="s">
        <v>271</v>
      </c>
      <c r="AP115" s="49" t="s">
        <v>271</v>
      </c>
      <c r="AQ115" s="49" t="s">
        <v>271</v>
      </c>
      <c r="AR115" s="49" t="s">
        <v>271</v>
      </c>
      <c r="AS115" s="49" t="s">
        <v>271</v>
      </c>
      <c r="AT115" s="49" t="s">
        <v>271</v>
      </c>
      <c r="AU115" s="49" t="s">
        <v>271</v>
      </c>
      <c r="AV115" s="49" t="s">
        <v>271</v>
      </c>
      <c r="AW115" s="49" t="s">
        <v>271</v>
      </c>
      <c r="AX115" s="49" t="s">
        <v>271</v>
      </c>
      <c r="AY115" s="49" t="s">
        <v>271</v>
      </c>
      <c r="AZ115" s="49" t="s">
        <v>271</v>
      </c>
      <c r="BA115" s="49" t="s">
        <v>271</v>
      </c>
      <c r="BB115" s="49" t="s">
        <v>271</v>
      </c>
      <c r="BC115" s="49" t="s">
        <v>271</v>
      </c>
      <c r="BD115" s="49" t="s">
        <v>271</v>
      </c>
      <c r="BE115" s="49" t="s">
        <v>271</v>
      </c>
      <c r="BF115" s="49" t="s">
        <v>271</v>
      </c>
      <c r="BG115" s="49" t="s">
        <v>271</v>
      </c>
      <c r="BH115" s="49" t="s">
        <v>271</v>
      </c>
      <c r="BI115" s="49" t="s">
        <v>271</v>
      </c>
      <c r="BJ115" s="49" t="s">
        <v>271</v>
      </c>
      <c r="BK115" s="49" t="s">
        <v>271</v>
      </c>
      <c r="BL115" s="49" t="s">
        <v>271</v>
      </c>
      <c r="BM115" s="49" t="s">
        <v>271</v>
      </c>
      <c r="BN115" s="49" t="s">
        <v>271</v>
      </c>
      <c r="BO115" s="49" t="s">
        <v>271</v>
      </c>
      <c r="BP115" s="49" t="s">
        <v>271</v>
      </c>
      <c r="BQ115" s="49" t="s">
        <v>271</v>
      </c>
      <c r="BR115" s="49" t="s">
        <v>271</v>
      </c>
      <c r="BS115" s="49" t="s">
        <v>271</v>
      </c>
      <c r="BT115" s="49" t="s">
        <v>271</v>
      </c>
      <c r="BU115" s="49" t="s">
        <v>2</v>
      </c>
    </row>
    <row r="116" spans="1:73" x14ac:dyDescent="0.2">
      <c r="A116" s="10" t="str" cm="1">
        <f t="array" ref="A116">IF(AND(Filter_Ver=הנחיות!O116, OR(INDEX(OP_Obligations,ROW(),MATCH(Filter_OP,OP_List))=Filter_M,INDEX(OP_Obligations,ROW(),MATCH(Filter_OP,OP_List))=Filter_O,INDEX(OP_Obligations,ROW(),MATCH(Filter_OP,OP_List))=Filter_N,INDEX(OP_Obligations,ROW(),MATCH(Filter_OP,OP_List))=Filter_I)),"√","X")</f>
        <v>√</v>
      </c>
      <c r="B116" s="53" t="str" cm="1">
        <f t="array" ref="B116">INDEX(OP_Obligations,ROW(),MATCH(Filter_OP,OP_List))</f>
        <v>M</v>
      </c>
      <c r="C116" s="48" t="s">
        <v>448</v>
      </c>
      <c r="D116" s="118" t="s">
        <v>399</v>
      </c>
      <c r="E116" s="146"/>
      <c r="F116" s="146"/>
      <c r="G116" s="146"/>
      <c r="H116" s="147"/>
      <c r="I116" s="15"/>
      <c r="J116" s="16"/>
      <c r="K116" s="16"/>
      <c r="L116" s="15"/>
      <c r="M116" s="15"/>
      <c r="O116" s="11" t="s">
        <v>279</v>
      </c>
      <c r="P116" s="67">
        <f t="shared" si="3"/>
        <v>1</v>
      </c>
      <c r="Q116" s="49" t="s">
        <v>271</v>
      </c>
      <c r="R116" s="49" t="s">
        <v>271</v>
      </c>
      <c r="S116" s="49" t="s">
        <v>271</v>
      </c>
      <c r="T116" s="49" t="s">
        <v>271</v>
      </c>
      <c r="U116" s="49" t="s">
        <v>271</v>
      </c>
      <c r="V116" s="49" t="s">
        <v>271</v>
      </c>
      <c r="W116" s="49" t="s">
        <v>271</v>
      </c>
      <c r="X116" s="49" t="s">
        <v>271</v>
      </c>
      <c r="Y116" s="49" t="s">
        <v>271</v>
      </c>
      <c r="Z116" s="49" t="s">
        <v>271</v>
      </c>
      <c r="AA116" s="49" t="s">
        <v>271</v>
      </c>
      <c r="AB116" s="49" t="s">
        <v>271</v>
      </c>
      <c r="AC116" s="49" t="s">
        <v>271</v>
      </c>
      <c r="AD116" s="49" t="s">
        <v>271</v>
      </c>
      <c r="AE116" s="49" t="s">
        <v>271</v>
      </c>
      <c r="AF116" s="49" t="s">
        <v>271</v>
      </c>
      <c r="AG116" s="49" t="s">
        <v>271</v>
      </c>
      <c r="AH116" s="49" t="s">
        <v>271</v>
      </c>
      <c r="AI116" s="49" t="s">
        <v>271</v>
      </c>
      <c r="AJ116" s="49" t="s">
        <v>271</v>
      </c>
      <c r="AK116" s="49" t="s">
        <v>271</v>
      </c>
      <c r="AL116" s="49" t="s">
        <v>271</v>
      </c>
      <c r="AM116" s="49" t="s">
        <v>271</v>
      </c>
      <c r="AN116" s="49" t="s">
        <v>271</v>
      </c>
      <c r="AO116" s="49" t="s">
        <v>271</v>
      </c>
      <c r="AP116" s="49" t="s">
        <v>271</v>
      </c>
      <c r="AQ116" s="49" t="s">
        <v>271</v>
      </c>
      <c r="AR116" s="49" t="s">
        <v>271</v>
      </c>
      <c r="AS116" s="49" t="s">
        <v>271</v>
      </c>
      <c r="AT116" s="49" t="s">
        <v>271</v>
      </c>
      <c r="AU116" s="49" t="s">
        <v>271</v>
      </c>
      <c r="AV116" s="49" t="s">
        <v>271</v>
      </c>
      <c r="AW116" s="49" t="s">
        <v>271</v>
      </c>
      <c r="AX116" s="49" t="s">
        <v>271</v>
      </c>
      <c r="AY116" s="49" t="s">
        <v>271</v>
      </c>
      <c r="AZ116" s="49" t="s">
        <v>271</v>
      </c>
      <c r="BA116" s="49" t="s">
        <v>271</v>
      </c>
      <c r="BB116" s="49" t="s">
        <v>271</v>
      </c>
      <c r="BC116" s="49" t="s">
        <v>271</v>
      </c>
      <c r="BD116" s="49" t="s">
        <v>271</v>
      </c>
      <c r="BE116" s="49" t="s">
        <v>271</v>
      </c>
      <c r="BF116" s="49" t="s">
        <v>271</v>
      </c>
      <c r="BG116" s="49" t="s">
        <v>271</v>
      </c>
      <c r="BH116" s="49" t="s">
        <v>271</v>
      </c>
      <c r="BI116" s="49" t="s">
        <v>271</v>
      </c>
      <c r="BJ116" s="49" t="s">
        <v>271</v>
      </c>
      <c r="BK116" s="49" t="s">
        <v>271</v>
      </c>
      <c r="BL116" s="49" t="s">
        <v>271</v>
      </c>
      <c r="BM116" s="49" t="s">
        <v>271</v>
      </c>
      <c r="BN116" s="49" t="s">
        <v>271</v>
      </c>
      <c r="BO116" s="49" t="s">
        <v>271</v>
      </c>
      <c r="BP116" s="49" t="s">
        <v>271</v>
      </c>
      <c r="BQ116" s="49" t="s">
        <v>271</v>
      </c>
      <c r="BR116" s="49" t="s">
        <v>271</v>
      </c>
      <c r="BS116" s="49" t="s">
        <v>271</v>
      </c>
      <c r="BT116" s="49" t="s">
        <v>271</v>
      </c>
      <c r="BU116" s="49" t="s">
        <v>2</v>
      </c>
    </row>
    <row r="117" spans="1:73" x14ac:dyDescent="0.2">
      <c r="A117" s="10" t="str" cm="1">
        <f t="array" ref="A117">IF(AND(Filter_Ver=הנחיות!O117, OR(INDEX(OP_Obligations,ROW(),MATCH(Filter_OP,OP_List))=Filter_M,INDEX(OP_Obligations,ROW(),MATCH(Filter_OP,OP_List))=Filter_O,INDEX(OP_Obligations,ROW(),MATCH(Filter_OP,OP_List))=Filter_N,INDEX(OP_Obligations,ROW(),MATCH(Filter_OP,OP_List))=Filter_I)),"√","X")</f>
        <v>√</v>
      </c>
      <c r="B117" s="53" t="str" cm="1">
        <f t="array" ref="B117">INDEX(OP_Obligations,ROW(),MATCH(Filter_OP,OP_List))</f>
        <v>M</v>
      </c>
      <c r="C117" s="47" t="s">
        <v>137</v>
      </c>
      <c r="D117" s="148" t="s">
        <v>369</v>
      </c>
      <c r="E117" s="149"/>
      <c r="F117" s="149"/>
      <c r="G117" s="149"/>
      <c r="H117" s="150"/>
      <c r="I117" s="15"/>
      <c r="J117" s="16"/>
      <c r="K117" s="16"/>
      <c r="L117" s="15"/>
      <c r="M117" s="15"/>
      <c r="O117" s="11" t="s">
        <v>279</v>
      </c>
      <c r="P117" s="67">
        <f t="shared" si="3"/>
        <v>1</v>
      </c>
      <c r="Q117" s="49" t="s">
        <v>271</v>
      </c>
      <c r="R117" s="49" t="s">
        <v>271</v>
      </c>
      <c r="S117" s="49" t="s">
        <v>271</v>
      </c>
      <c r="T117" s="49" t="s">
        <v>271</v>
      </c>
      <c r="U117" s="49" t="s">
        <v>271</v>
      </c>
      <c r="V117" s="49" t="s">
        <v>271</v>
      </c>
      <c r="W117" s="49" t="s">
        <v>271</v>
      </c>
      <c r="X117" s="49" t="s">
        <v>271</v>
      </c>
      <c r="Y117" s="49" t="s">
        <v>271</v>
      </c>
      <c r="Z117" s="49" t="s">
        <v>271</v>
      </c>
      <c r="AA117" s="49" t="s">
        <v>271</v>
      </c>
      <c r="AB117" s="49" t="s">
        <v>271</v>
      </c>
      <c r="AC117" s="49" t="s">
        <v>271</v>
      </c>
      <c r="AD117" s="49" t="s">
        <v>271</v>
      </c>
      <c r="AE117" s="49" t="s">
        <v>271</v>
      </c>
      <c r="AF117" s="49" t="s">
        <v>271</v>
      </c>
      <c r="AG117" s="49" t="s">
        <v>271</v>
      </c>
      <c r="AH117" s="49" t="s">
        <v>271</v>
      </c>
      <c r="AI117" s="49" t="s">
        <v>271</v>
      </c>
      <c r="AJ117" s="49" t="s">
        <v>271</v>
      </c>
      <c r="AK117" s="49" t="s">
        <v>271</v>
      </c>
      <c r="AL117" s="49" t="s">
        <v>271</v>
      </c>
      <c r="AM117" s="49" t="s">
        <v>271</v>
      </c>
      <c r="AN117" s="49" t="s">
        <v>271</v>
      </c>
      <c r="AO117" s="49" t="s">
        <v>271</v>
      </c>
      <c r="AP117" s="49" t="s">
        <v>271</v>
      </c>
      <c r="AQ117" s="49" t="s">
        <v>271</v>
      </c>
      <c r="AR117" s="49" t="s">
        <v>271</v>
      </c>
      <c r="AS117" s="49" t="s">
        <v>271</v>
      </c>
      <c r="AT117" s="49" t="s">
        <v>271</v>
      </c>
      <c r="AU117" s="49" t="s">
        <v>271</v>
      </c>
      <c r="AV117" s="49" t="s">
        <v>271</v>
      </c>
      <c r="AW117" s="49" t="s">
        <v>271</v>
      </c>
      <c r="AX117" s="49" t="s">
        <v>271</v>
      </c>
      <c r="AY117" s="49" t="s">
        <v>271</v>
      </c>
      <c r="AZ117" s="49" t="s">
        <v>271</v>
      </c>
      <c r="BA117" s="49" t="s">
        <v>271</v>
      </c>
      <c r="BB117" s="49" t="s">
        <v>271</v>
      </c>
      <c r="BC117" s="49" t="s">
        <v>271</v>
      </c>
      <c r="BD117" s="49" t="s">
        <v>271</v>
      </c>
      <c r="BE117" s="49" t="s">
        <v>271</v>
      </c>
      <c r="BF117" s="49" t="s">
        <v>271</v>
      </c>
      <c r="BG117" s="49" t="s">
        <v>271</v>
      </c>
      <c r="BH117" s="49" t="s">
        <v>271</v>
      </c>
      <c r="BI117" s="49" t="s">
        <v>271</v>
      </c>
      <c r="BJ117" s="49" t="s">
        <v>271</v>
      </c>
      <c r="BK117" s="49" t="s">
        <v>271</v>
      </c>
      <c r="BL117" s="49" t="s">
        <v>271</v>
      </c>
      <c r="BM117" s="49" t="s">
        <v>271</v>
      </c>
      <c r="BN117" s="49" t="s">
        <v>271</v>
      </c>
      <c r="BO117" s="49" t="s">
        <v>271</v>
      </c>
      <c r="BP117" s="49" t="s">
        <v>271</v>
      </c>
      <c r="BQ117" s="49" t="s">
        <v>271</v>
      </c>
      <c r="BR117" s="49" t="s">
        <v>271</v>
      </c>
      <c r="BS117" s="49" t="s">
        <v>271</v>
      </c>
      <c r="BT117" s="49" t="s">
        <v>271</v>
      </c>
      <c r="BU117" s="49" t="s">
        <v>2</v>
      </c>
    </row>
    <row r="118" spans="1:73" x14ac:dyDescent="0.2">
      <c r="A118" s="10" t="str" cm="1">
        <f t="array" ref="A118">IF(AND(Filter_Ver=הנחיות!O118, OR(INDEX(OP_Obligations,ROW(),MATCH(Filter_OP,OP_List))=Filter_M,INDEX(OP_Obligations,ROW(),MATCH(Filter_OP,OP_List))=Filter_O,INDEX(OP_Obligations,ROW(),MATCH(Filter_OP,OP_List))=Filter_N,INDEX(OP_Obligations,ROW(),MATCH(Filter_OP,OP_List))=Filter_I)),"√","X")</f>
        <v>√</v>
      </c>
      <c r="B118" s="53" t="str" cm="1">
        <f t="array" ref="B118">INDEX(OP_Obligations,ROW(),MATCH(Filter_OP,OP_List))</f>
        <v>M</v>
      </c>
      <c r="C118" s="47" t="s">
        <v>138</v>
      </c>
      <c r="D118" s="148" t="s">
        <v>370</v>
      </c>
      <c r="E118" s="149"/>
      <c r="F118" s="149"/>
      <c r="G118" s="149"/>
      <c r="H118" s="150"/>
      <c r="I118" s="15"/>
      <c r="J118" s="16"/>
      <c r="K118" s="16"/>
      <c r="L118" s="15"/>
      <c r="M118" s="15"/>
      <c r="O118" s="11" t="s">
        <v>279</v>
      </c>
      <c r="P118" s="67">
        <f t="shared" si="3"/>
        <v>1</v>
      </c>
      <c r="Q118" s="49" t="s">
        <v>271</v>
      </c>
      <c r="R118" s="49" t="s">
        <v>271</v>
      </c>
      <c r="S118" s="49" t="s">
        <v>271</v>
      </c>
      <c r="T118" s="49" t="s">
        <v>271</v>
      </c>
      <c r="U118" s="49" t="s">
        <v>271</v>
      </c>
      <c r="V118" s="49" t="s">
        <v>271</v>
      </c>
      <c r="W118" s="49" t="s">
        <v>271</v>
      </c>
      <c r="X118" s="49" t="s">
        <v>271</v>
      </c>
      <c r="Y118" s="49" t="s">
        <v>271</v>
      </c>
      <c r="Z118" s="49" t="s">
        <v>271</v>
      </c>
      <c r="AA118" s="49" t="s">
        <v>271</v>
      </c>
      <c r="AB118" s="49" t="s">
        <v>271</v>
      </c>
      <c r="AC118" s="49" t="s">
        <v>271</v>
      </c>
      <c r="AD118" s="49" t="s">
        <v>271</v>
      </c>
      <c r="AE118" s="49" t="s">
        <v>271</v>
      </c>
      <c r="AF118" s="49" t="s">
        <v>271</v>
      </c>
      <c r="AG118" s="49" t="s">
        <v>271</v>
      </c>
      <c r="AH118" s="49" t="s">
        <v>271</v>
      </c>
      <c r="AI118" s="49" t="s">
        <v>271</v>
      </c>
      <c r="AJ118" s="49" t="s">
        <v>271</v>
      </c>
      <c r="AK118" s="49" t="s">
        <v>271</v>
      </c>
      <c r="AL118" s="49" t="s">
        <v>271</v>
      </c>
      <c r="AM118" s="49" t="s">
        <v>271</v>
      </c>
      <c r="AN118" s="49" t="s">
        <v>271</v>
      </c>
      <c r="AO118" s="49" t="s">
        <v>271</v>
      </c>
      <c r="AP118" s="49" t="s">
        <v>271</v>
      </c>
      <c r="AQ118" s="49" t="s">
        <v>271</v>
      </c>
      <c r="AR118" s="49" t="s">
        <v>271</v>
      </c>
      <c r="AS118" s="49" t="s">
        <v>271</v>
      </c>
      <c r="AT118" s="49" t="s">
        <v>271</v>
      </c>
      <c r="AU118" s="49" t="s">
        <v>271</v>
      </c>
      <c r="AV118" s="49" t="s">
        <v>271</v>
      </c>
      <c r="AW118" s="49" t="s">
        <v>271</v>
      </c>
      <c r="AX118" s="49" t="s">
        <v>271</v>
      </c>
      <c r="AY118" s="49" t="s">
        <v>271</v>
      </c>
      <c r="AZ118" s="49" t="s">
        <v>271</v>
      </c>
      <c r="BA118" s="49" t="s">
        <v>271</v>
      </c>
      <c r="BB118" s="49" t="s">
        <v>271</v>
      </c>
      <c r="BC118" s="49" t="s">
        <v>271</v>
      </c>
      <c r="BD118" s="49" t="s">
        <v>271</v>
      </c>
      <c r="BE118" s="49" t="s">
        <v>271</v>
      </c>
      <c r="BF118" s="49" t="s">
        <v>271</v>
      </c>
      <c r="BG118" s="49" t="s">
        <v>271</v>
      </c>
      <c r="BH118" s="49" t="s">
        <v>271</v>
      </c>
      <c r="BI118" s="49" t="s">
        <v>271</v>
      </c>
      <c r="BJ118" s="49" t="s">
        <v>271</v>
      </c>
      <c r="BK118" s="49" t="s">
        <v>271</v>
      </c>
      <c r="BL118" s="49" t="s">
        <v>271</v>
      </c>
      <c r="BM118" s="49" t="s">
        <v>271</v>
      </c>
      <c r="BN118" s="49" t="s">
        <v>271</v>
      </c>
      <c r="BO118" s="49" t="s">
        <v>271</v>
      </c>
      <c r="BP118" s="49" t="s">
        <v>271</v>
      </c>
      <c r="BQ118" s="49" t="s">
        <v>271</v>
      </c>
      <c r="BR118" s="49" t="s">
        <v>271</v>
      </c>
      <c r="BS118" s="49" t="s">
        <v>271</v>
      </c>
      <c r="BT118" s="49" t="s">
        <v>271</v>
      </c>
      <c r="BU118" s="49" t="s">
        <v>2</v>
      </c>
    </row>
    <row r="119" spans="1:73" ht="28.5" x14ac:dyDescent="0.2">
      <c r="A119" s="10" t="str" cm="1">
        <f t="array" ref="A119">IF(AND(Filter_Ver=הנחיות!O119, OR(INDEX(OP_Obligations,ROW(),MATCH(Filter_OP,OP_List))=Filter_M,INDEX(OP_Obligations,ROW(),MATCH(Filter_OP,OP_List))=Filter_O,INDEX(OP_Obligations,ROW(),MATCH(Filter_OP,OP_List))=Filter_N,INDEX(OP_Obligations,ROW(),MATCH(Filter_OP,OP_List))=Filter_I)),"√","X")</f>
        <v>√</v>
      </c>
      <c r="B119" s="53" t="str" cm="1">
        <f t="array" ref="B119">INDEX(OP_Obligations,ROW(),MATCH(Filter_OP,OP_List))</f>
        <v>M</v>
      </c>
      <c r="C119" s="47" t="s">
        <v>371</v>
      </c>
      <c r="D119" s="148" t="s">
        <v>452</v>
      </c>
      <c r="E119" s="149"/>
      <c r="F119" s="149"/>
      <c r="G119" s="149"/>
      <c r="H119" s="150"/>
      <c r="I119" s="15" t="s">
        <v>201</v>
      </c>
      <c r="J119" s="16"/>
      <c r="K119" s="16"/>
      <c r="L119" s="15"/>
      <c r="M119" s="15"/>
      <c r="O119" s="11" t="s">
        <v>279</v>
      </c>
      <c r="P119" s="67">
        <f t="shared" si="3"/>
        <v>1</v>
      </c>
      <c r="Q119" s="49" t="s">
        <v>271</v>
      </c>
      <c r="R119" s="49" t="s">
        <v>271</v>
      </c>
      <c r="S119" s="49" t="s">
        <v>271</v>
      </c>
      <c r="T119" s="49" t="s">
        <v>271</v>
      </c>
      <c r="U119" s="49" t="s">
        <v>271</v>
      </c>
      <c r="V119" s="49" t="s">
        <v>271</v>
      </c>
      <c r="W119" s="49" t="s">
        <v>271</v>
      </c>
      <c r="X119" s="49" t="s">
        <v>271</v>
      </c>
      <c r="Y119" s="49" t="s">
        <v>271</v>
      </c>
      <c r="Z119" s="49" t="s">
        <v>271</v>
      </c>
      <c r="AA119" s="49" t="s">
        <v>271</v>
      </c>
      <c r="AB119" s="49" t="s">
        <v>271</v>
      </c>
      <c r="AC119" s="49" t="s">
        <v>271</v>
      </c>
      <c r="AD119" s="49" t="s">
        <v>271</v>
      </c>
      <c r="AE119" s="49" t="s">
        <v>271</v>
      </c>
      <c r="AF119" s="49" t="s">
        <v>271</v>
      </c>
      <c r="AG119" s="49" t="s">
        <v>271</v>
      </c>
      <c r="AH119" s="49" t="s">
        <v>271</v>
      </c>
      <c r="AI119" s="49" t="s">
        <v>271</v>
      </c>
      <c r="AJ119" s="49" t="s">
        <v>271</v>
      </c>
      <c r="AK119" s="49" t="s">
        <v>271</v>
      </c>
      <c r="AL119" s="49" t="s">
        <v>271</v>
      </c>
      <c r="AM119" s="49" t="s">
        <v>271</v>
      </c>
      <c r="AN119" s="49" t="s">
        <v>271</v>
      </c>
      <c r="AO119" s="49" t="s">
        <v>271</v>
      </c>
      <c r="AP119" s="49" t="s">
        <v>271</v>
      </c>
      <c r="AQ119" s="49" t="s">
        <v>271</v>
      </c>
      <c r="AR119" s="49" t="s">
        <v>271</v>
      </c>
      <c r="AS119" s="49" t="s">
        <v>271</v>
      </c>
      <c r="AT119" s="49" t="s">
        <v>271</v>
      </c>
      <c r="AU119" s="49" t="s">
        <v>271</v>
      </c>
      <c r="AV119" s="49" t="s">
        <v>271</v>
      </c>
      <c r="AW119" s="49" t="s">
        <v>271</v>
      </c>
      <c r="AX119" s="49" t="s">
        <v>271</v>
      </c>
      <c r="AY119" s="49" t="s">
        <v>271</v>
      </c>
      <c r="AZ119" s="49" t="s">
        <v>271</v>
      </c>
      <c r="BA119" s="49" t="s">
        <v>271</v>
      </c>
      <c r="BB119" s="49" t="s">
        <v>271</v>
      </c>
      <c r="BC119" s="49" t="s">
        <v>271</v>
      </c>
      <c r="BD119" s="49" t="s">
        <v>271</v>
      </c>
      <c r="BE119" s="49" t="s">
        <v>271</v>
      </c>
      <c r="BF119" s="49" t="s">
        <v>271</v>
      </c>
      <c r="BG119" s="49" t="s">
        <v>271</v>
      </c>
      <c r="BH119" s="49" t="s">
        <v>271</v>
      </c>
      <c r="BI119" s="49" t="s">
        <v>271</v>
      </c>
      <c r="BJ119" s="49" t="s">
        <v>271</v>
      </c>
      <c r="BK119" s="49" t="s">
        <v>271</v>
      </c>
      <c r="BL119" s="49" t="s">
        <v>271</v>
      </c>
      <c r="BM119" s="49" t="s">
        <v>271</v>
      </c>
      <c r="BN119" s="49" t="s">
        <v>271</v>
      </c>
      <c r="BO119" s="49" t="s">
        <v>271</v>
      </c>
      <c r="BP119" s="49" t="s">
        <v>271</v>
      </c>
      <c r="BQ119" s="49" t="s">
        <v>271</v>
      </c>
      <c r="BR119" s="49" t="s">
        <v>271</v>
      </c>
      <c r="BS119" s="49" t="s">
        <v>271</v>
      </c>
      <c r="BT119" s="49" t="s">
        <v>271</v>
      </c>
      <c r="BU119" s="49" t="s">
        <v>2</v>
      </c>
    </row>
    <row r="120" spans="1:73" ht="23.25" x14ac:dyDescent="0.2">
      <c r="A120" s="10" t="str" cm="1">
        <f t="array" ref="A120">IF(AND(Filter_Ver=הנחיות!O120, OR(INDEX(OP_Obligations,ROW(),MATCH(Filter_OP,OP_List))=Filter_M,INDEX(OP_Obligations,ROW(),MATCH(Filter_OP,OP_List))=Filter_O,INDEX(OP_Obligations,ROW(),MATCH(Filter_OP,OP_List))=Filter_N,INDEX(OP_Obligations,ROW(),MATCH(Filter_OP,OP_List))=Filter_I)),"√","X")</f>
        <v>√</v>
      </c>
      <c r="B120" s="52" t="str" cm="1">
        <f t="array" ref="B120">INDEX(OP_Obligations,ROW(),MATCH(Filter_OP,OP_List))</f>
        <v>M</v>
      </c>
      <c r="C120" s="39" t="s">
        <v>250</v>
      </c>
      <c r="D120" s="112" t="s">
        <v>207</v>
      </c>
      <c r="E120" s="113"/>
      <c r="F120" s="113"/>
      <c r="G120" s="113"/>
      <c r="H120" s="114"/>
      <c r="I120" s="14"/>
      <c r="J120" s="14"/>
      <c r="K120" s="14"/>
      <c r="L120" s="14"/>
      <c r="M120" s="14"/>
      <c r="O120" s="11" t="s">
        <v>279</v>
      </c>
      <c r="P120" s="67">
        <f t="shared" si="3"/>
        <v>1</v>
      </c>
      <c r="Q120" s="49" t="s">
        <v>2</v>
      </c>
      <c r="R120" s="49" t="s">
        <v>2</v>
      </c>
      <c r="S120" s="49" t="s">
        <v>2</v>
      </c>
      <c r="T120" s="49" t="s">
        <v>2</v>
      </c>
      <c r="U120" s="49" t="s">
        <v>2</v>
      </c>
      <c r="V120" s="49" t="s">
        <v>2</v>
      </c>
      <c r="W120" s="49" t="s">
        <v>2</v>
      </c>
      <c r="X120" s="49" t="s">
        <v>2</v>
      </c>
      <c r="Y120" s="49" t="s">
        <v>2</v>
      </c>
      <c r="Z120" s="49" t="s">
        <v>2</v>
      </c>
      <c r="AA120" s="49" t="s">
        <v>2</v>
      </c>
      <c r="AB120" s="49" t="s">
        <v>2</v>
      </c>
      <c r="AC120" s="49" t="s">
        <v>2</v>
      </c>
      <c r="AD120" s="49" t="s">
        <v>2</v>
      </c>
      <c r="AE120" s="49" t="s">
        <v>2</v>
      </c>
      <c r="AF120" s="49" t="s">
        <v>2</v>
      </c>
      <c r="AG120" s="49" t="s">
        <v>2</v>
      </c>
      <c r="AH120" s="49" t="s">
        <v>2</v>
      </c>
      <c r="AI120" s="49" t="s">
        <v>2</v>
      </c>
      <c r="AJ120" s="49" t="s">
        <v>2</v>
      </c>
      <c r="AK120" s="49" t="s">
        <v>2</v>
      </c>
      <c r="AL120" s="49" t="s">
        <v>2</v>
      </c>
      <c r="AM120" s="49" t="s">
        <v>2</v>
      </c>
      <c r="AN120" s="49" t="s">
        <v>2</v>
      </c>
      <c r="AO120" s="49" t="s">
        <v>2</v>
      </c>
      <c r="AP120" s="49" t="s">
        <v>2</v>
      </c>
      <c r="AQ120" s="49" t="s">
        <v>2</v>
      </c>
      <c r="AR120" s="49" t="s">
        <v>2</v>
      </c>
      <c r="AS120" s="49" t="s">
        <v>2</v>
      </c>
      <c r="AT120" s="49" t="s">
        <v>2</v>
      </c>
      <c r="AU120" s="49" t="s">
        <v>2</v>
      </c>
      <c r="AV120" s="49" t="s">
        <v>2</v>
      </c>
      <c r="AW120" s="49" t="s">
        <v>2</v>
      </c>
      <c r="AX120" s="49" t="s">
        <v>2</v>
      </c>
      <c r="AY120" s="49" t="s">
        <v>2</v>
      </c>
      <c r="AZ120" s="49" t="s">
        <v>2</v>
      </c>
      <c r="BA120" s="49" t="s">
        <v>2</v>
      </c>
      <c r="BB120" s="49" t="s">
        <v>2</v>
      </c>
      <c r="BC120" s="49" t="s">
        <v>2</v>
      </c>
      <c r="BD120" s="49" t="s">
        <v>2</v>
      </c>
      <c r="BE120" s="49" t="s">
        <v>2</v>
      </c>
      <c r="BF120" s="49" t="s">
        <v>2</v>
      </c>
      <c r="BG120" s="49" t="s">
        <v>2</v>
      </c>
      <c r="BH120" s="49" t="s">
        <v>2</v>
      </c>
      <c r="BI120" s="49" t="s">
        <v>2</v>
      </c>
      <c r="BJ120" s="49" t="s">
        <v>2</v>
      </c>
      <c r="BK120" s="49" t="s">
        <v>2</v>
      </c>
      <c r="BL120" s="49" t="s">
        <v>2</v>
      </c>
      <c r="BM120" s="49" t="s">
        <v>2</v>
      </c>
      <c r="BN120" s="49" t="s">
        <v>2</v>
      </c>
      <c r="BO120" s="49" t="s">
        <v>2</v>
      </c>
      <c r="BP120" s="49" t="s">
        <v>2</v>
      </c>
      <c r="BQ120" s="49" t="s">
        <v>2</v>
      </c>
      <c r="BR120" s="49" t="s">
        <v>2</v>
      </c>
      <c r="BS120" s="49" t="s">
        <v>2</v>
      </c>
      <c r="BT120" s="49" t="s">
        <v>2</v>
      </c>
      <c r="BU120" s="49" t="s">
        <v>2</v>
      </c>
    </row>
    <row r="121" spans="1:73" x14ac:dyDescent="0.2">
      <c r="A121" s="10" t="str" cm="1">
        <f t="array" ref="A121">IF(AND(Filter_Ver=הנחיות!O121, OR(INDEX(OP_Obligations,ROW(),MATCH(Filter_OP,OP_List))=Filter_M,INDEX(OP_Obligations,ROW(),MATCH(Filter_OP,OP_List))=Filter_O,INDEX(OP_Obligations,ROW(),MATCH(Filter_OP,OP_List))=Filter_N,INDEX(OP_Obligations,ROW(),MATCH(Filter_OP,OP_List))=Filter_I)),"√","X")</f>
        <v>√</v>
      </c>
      <c r="B121" s="53" t="str" cm="1">
        <f t="array" ref="B121">INDEX(OP_Obligations,ROW(),MATCH(Filter_OP,OP_List))</f>
        <v>M</v>
      </c>
      <c r="C121" s="47" t="s">
        <v>145</v>
      </c>
      <c r="D121" s="119" t="s">
        <v>378</v>
      </c>
      <c r="E121" s="120"/>
      <c r="F121" s="120"/>
      <c r="G121" s="120"/>
      <c r="H121" s="121"/>
      <c r="I121" s="15" t="s">
        <v>134</v>
      </c>
      <c r="J121" s="16" t="s">
        <v>146</v>
      </c>
      <c r="K121" s="16" t="s">
        <v>146</v>
      </c>
      <c r="L121" s="15"/>
      <c r="M121" s="15"/>
      <c r="O121" s="11" t="s">
        <v>279</v>
      </c>
      <c r="P121" s="67">
        <f t="shared" si="3"/>
        <v>1</v>
      </c>
      <c r="Q121" s="49" t="s">
        <v>2</v>
      </c>
      <c r="R121" s="49" t="s">
        <v>2</v>
      </c>
      <c r="S121" s="49" t="s">
        <v>2</v>
      </c>
      <c r="T121" s="49" t="s">
        <v>2</v>
      </c>
      <c r="U121" s="49" t="s">
        <v>2</v>
      </c>
      <c r="V121" s="49" t="s">
        <v>2</v>
      </c>
      <c r="W121" s="49" t="s">
        <v>2</v>
      </c>
      <c r="X121" s="49" t="s">
        <v>2</v>
      </c>
      <c r="Y121" s="49" t="s">
        <v>2</v>
      </c>
      <c r="Z121" s="49" t="s">
        <v>2</v>
      </c>
      <c r="AA121" s="49" t="s">
        <v>2</v>
      </c>
      <c r="AB121" s="49" t="s">
        <v>2</v>
      </c>
      <c r="AC121" s="49" t="s">
        <v>2</v>
      </c>
      <c r="AD121" s="49" t="s">
        <v>2</v>
      </c>
      <c r="AE121" s="49" t="s">
        <v>2</v>
      </c>
      <c r="AF121" s="49" t="s">
        <v>2</v>
      </c>
      <c r="AG121" s="49" t="s">
        <v>2</v>
      </c>
      <c r="AH121" s="49" t="s">
        <v>2</v>
      </c>
      <c r="AI121" s="49" t="s">
        <v>2</v>
      </c>
      <c r="AJ121" s="49" t="s">
        <v>2</v>
      </c>
      <c r="AK121" s="49" t="s">
        <v>2</v>
      </c>
      <c r="AL121" s="49" t="s">
        <v>2</v>
      </c>
      <c r="AM121" s="49" t="s">
        <v>2</v>
      </c>
      <c r="AN121" s="49" t="s">
        <v>2</v>
      </c>
      <c r="AO121" s="49" t="s">
        <v>2</v>
      </c>
      <c r="AP121" s="49" t="s">
        <v>2</v>
      </c>
      <c r="AQ121" s="49" t="s">
        <v>2</v>
      </c>
      <c r="AR121" s="49" t="s">
        <v>2</v>
      </c>
      <c r="AS121" s="49" t="s">
        <v>2</v>
      </c>
      <c r="AT121" s="49" t="s">
        <v>2</v>
      </c>
      <c r="AU121" s="49" t="s">
        <v>2</v>
      </c>
      <c r="AV121" s="49" t="s">
        <v>2</v>
      </c>
      <c r="AW121" s="49" t="s">
        <v>2</v>
      </c>
      <c r="AX121" s="49" t="s">
        <v>2</v>
      </c>
      <c r="AY121" s="49" t="s">
        <v>2</v>
      </c>
      <c r="AZ121" s="49" t="s">
        <v>2</v>
      </c>
      <c r="BA121" s="49" t="s">
        <v>2</v>
      </c>
      <c r="BB121" s="49" t="s">
        <v>2</v>
      </c>
      <c r="BC121" s="49" t="s">
        <v>2</v>
      </c>
      <c r="BD121" s="49" t="s">
        <v>2</v>
      </c>
      <c r="BE121" s="49" t="s">
        <v>2</v>
      </c>
      <c r="BF121" s="49" t="s">
        <v>2</v>
      </c>
      <c r="BG121" s="49" t="s">
        <v>2</v>
      </c>
      <c r="BH121" s="49" t="s">
        <v>2</v>
      </c>
      <c r="BI121" s="49" t="s">
        <v>2</v>
      </c>
      <c r="BJ121" s="49" t="s">
        <v>2</v>
      </c>
      <c r="BK121" s="49" t="s">
        <v>2</v>
      </c>
      <c r="BL121" s="49" t="s">
        <v>2</v>
      </c>
      <c r="BM121" s="49" t="s">
        <v>2</v>
      </c>
      <c r="BN121" s="49" t="s">
        <v>2</v>
      </c>
      <c r="BO121" s="49" t="s">
        <v>2</v>
      </c>
      <c r="BP121" s="49" t="s">
        <v>2</v>
      </c>
      <c r="BQ121" s="49" t="s">
        <v>2</v>
      </c>
      <c r="BR121" s="49" t="s">
        <v>2</v>
      </c>
      <c r="BS121" s="49" t="s">
        <v>2</v>
      </c>
      <c r="BT121" s="49" t="s">
        <v>2</v>
      </c>
      <c r="BU121" s="49" t="s">
        <v>2</v>
      </c>
    </row>
    <row r="122" spans="1:73" ht="28.7" customHeight="1" x14ac:dyDescent="0.2">
      <c r="A122" s="10" t="str" cm="1">
        <f t="array" ref="A122">IF(AND(Filter_Ver=הנחיות!O122, OR(INDEX(OP_Obligations,ROW(),MATCH(Filter_OP,OP_List))=Filter_M,INDEX(OP_Obligations,ROW(),MATCH(Filter_OP,OP_List))=Filter_O,INDEX(OP_Obligations,ROW(),MATCH(Filter_OP,OP_List))=Filter_N,INDEX(OP_Obligations,ROW(),MATCH(Filter_OP,OP_List))=Filter_I)),"√","X")</f>
        <v>√</v>
      </c>
      <c r="B122" s="53" t="str" cm="1">
        <f t="array" ref="B122">INDEX(OP_Obligations,ROW(),MATCH(Filter_OP,OP_List))</f>
        <v>M</v>
      </c>
      <c r="C122" s="48" t="s">
        <v>147</v>
      </c>
      <c r="D122" s="103" t="s">
        <v>453</v>
      </c>
      <c r="E122" s="104"/>
      <c r="F122" s="104"/>
      <c r="G122" s="104"/>
      <c r="H122" s="105"/>
      <c r="I122" s="15" t="s">
        <v>204</v>
      </c>
      <c r="J122" s="16" t="s">
        <v>146</v>
      </c>
      <c r="K122" s="16" t="s">
        <v>146</v>
      </c>
      <c r="L122" s="15"/>
      <c r="M122" s="15"/>
      <c r="O122" s="11" t="s">
        <v>279</v>
      </c>
      <c r="P122" s="67">
        <f t="shared" si="3"/>
        <v>1</v>
      </c>
      <c r="Q122" s="49" t="s">
        <v>2</v>
      </c>
      <c r="R122" s="49" t="s">
        <v>2</v>
      </c>
      <c r="S122" s="49" t="s">
        <v>2</v>
      </c>
      <c r="T122" s="49" t="s">
        <v>2</v>
      </c>
      <c r="U122" s="49" t="s">
        <v>2</v>
      </c>
      <c r="V122" s="49" t="s">
        <v>2</v>
      </c>
      <c r="W122" s="49" t="s">
        <v>2</v>
      </c>
      <c r="X122" s="49" t="s">
        <v>2</v>
      </c>
      <c r="Y122" s="49" t="s">
        <v>2</v>
      </c>
      <c r="Z122" s="49" t="s">
        <v>2</v>
      </c>
      <c r="AA122" s="49" t="s">
        <v>2</v>
      </c>
      <c r="AB122" s="49" t="s">
        <v>2</v>
      </c>
      <c r="AC122" s="49" t="s">
        <v>2</v>
      </c>
      <c r="AD122" s="49" t="s">
        <v>2</v>
      </c>
      <c r="AE122" s="49" t="s">
        <v>2</v>
      </c>
      <c r="AF122" s="49" t="s">
        <v>2</v>
      </c>
      <c r="AG122" s="49" t="s">
        <v>2</v>
      </c>
      <c r="AH122" s="49" t="s">
        <v>2</v>
      </c>
      <c r="AI122" s="49" t="s">
        <v>2</v>
      </c>
      <c r="AJ122" s="49" t="s">
        <v>2</v>
      </c>
      <c r="AK122" s="49" t="s">
        <v>2</v>
      </c>
      <c r="AL122" s="49" t="s">
        <v>2</v>
      </c>
      <c r="AM122" s="49" t="s">
        <v>2</v>
      </c>
      <c r="AN122" s="49" t="s">
        <v>2</v>
      </c>
      <c r="AO122" s="49" t="s">
        <v>2</v>
      </c>
      <c r="AP122" s="49" t="s">
        <v>2</v>
      </c>
      <c r="AQ122" s="49" t="s">
        <v>2</v>
      </c>
      <c r="AR122" s="49" t="s">
        <v>2</v>
      </c>
      <c r="AS122" s="49" t="s">
        <v>2</v>
      </c>
      <c r="AT122" s="49" t="s">
        <v>2</v>
      </c>
      <c r="AU122" s="49" t="s">
        <v>2</v>
      </c>
      <c r="AV122" s="49" t="s">
        <v>2</v>
      </c>
      <c r="AW122" s="49" t="s">
        <v>2</v>
      </c>
      <c r="AX122" s="49" t="s">
        <v>2</v>
      </c>
      <c r="AY122" s="49" t="s">
        <v>2</v>
      </c>
      <c r="AZ122" s="49" t="s">
        <v>2</v>
      </c>
      <c r="BA122" s="49" t="s">
        <v>2</v>
      </c>
      <c r="BB122" s="49" t="s">
        <v>2</v>
      </c>
      <c r="BC122" s="49" t="s">
        <v>2</v>
      </c>
      <c r="BD122" s="49" t="s">
        <v>2</v>
      </c>
      <c r="BE122" s="49" t="s">
        <v>2</v>
      </c>
      <c r="BF122" s="49" t="s">
        <v>2</v>
      </c>
      <c r="BG122" s="49" t="s">
        <v>2</v>
      </c>
      <c r="BH122" s="49" t="s">
        <v>2</v>
      </c>
      <c r="BI122" s="49" t="s">
        <v>2</v>
      </c>
      <c r="BJ122" s="49" t="s">
        <v>2</v>
      </c>
      <c r="BK122" s="49" t="s">
        <v>2</v>
      </c>
      <c r="BL122" s="49" t="s">
        <v>2</v>
      </c>
      <c r="BM122" s="49" t="s">
        <v>2</v>
      </c>
      <c r="BN122" s="49" t="s">
        <v>2</v>
      </c>
      <c r="BO122" s="49" t="s">
        <v>2</v>
      </c>
      <c r="BP122" s="49" t="s">
        <v>2</v>
      </c>
      <c r="BQ122" s="49" t="s">
        <v>2</v>
      </c>
      <c r="BR122" s="49" t="s">
        <v>2</v>
      </c>
      <c r="BS122" s="49" t="s">
        <v>2</v>
      </c>
      <c r="BT122" s="49" t="s">
        <v>2</v>
      </c>
      <c r="BU122" s="49" t="s">
        <v>2</v>
      </c>
    </row>
    <row r="123" spans="1:73" x14ac:dyDescent="0.2">
      <c r="A123" s="10" t="str" cm="1">
        <f t="array" ref="A123">IF(AND(Filter_Ver=הנחיות!O123, OR(INDEX(OP_Obligations,ROW(),MATCH(Filter_OP,OP_List))=Filter_M,INDEX(OP_Obligations,ROW(),MATCH(Filter_OP,OP_List))=Filter_O,INDEX(OP_Obligations,ROW(),MATCH(Filter_OP,OP_List))=Filter_N,INDEX(OP_Obligations,ROW(),MATCH(Filter_OP,OP_List))=Filter_I)),"√","X")</f>
        <v>√</v>
      </c>
      <c r="B123" s="53" t="str" cm="1">
        <f t="array" ref="B123">INDEX(OP_Obligations,ROW(),MATCH(Filter_OP,OP_List))</f>
        <v>M</v>
      </c>
      <c r="C123" s="48" t="s">
        <v>148</v>
      </c>
      <c r="D123" s="103" t="s">
        <v>379</v>
      </c>
      <c r="E123" s="104"/>
      <c r="F123" s="104"/>
      <c r="G123" s="104"/>
      <c r="H123" s="105"/>
      <c r="I123" s="15" t="s">
        <v>93</v>
      </c>
      <c r="J123" s="16" t="s">
        <v>149</v>
      </c>
      <c r="K123" s="16" t="s">
        <v>150</v>
      </c>
      <c r="L123" s="15"/>
      <c r="M123" s="15"/>
      <c r="O123" s="11" t="s">
        <v>279</v>
      </c>
      <c r="P123" s="67">
        <f t="shared" si="3"/>
        <v>1</v>
      </c>
      <c r="Q123" s="49" t="s">
        <v>2</v>
      </c>
      <c r="R123" s="49" t="s">
        <v>2</v>
      </c>
      <c r="S123" s="49" t="s">
        <v>2</v>
      </c>
      <c r="T123" s="49" t="s">
        <v>2</v>
      </c>
      <c r="U123" s="49" t="s">
        <v>2</v>
      </c>
      <c r="V123" s="49" t="s">
        <v>2</v>
      </c>
      <c r="W123" s="49" t="s">
        <v>2</v>
      </c>
      <c r="X123" s="49" t="s">
        <v>2</v>
      </c>
      <c r="Y123" s="49" t="s">
        <v>2</v>
      </c>
      <c r="Z123" s="49" t="s">
        <v>2</v>
      </c>
      <c r="AA123" s="49" t="s">
        <v>2</v>
      </c>
      <c r="AB123" s="49" t="s">
        <v>2</v>
      </c>
      <c r="AC123" s="49" t="s">
        <v>2</v>
      </c>
      <c r="AD123" s="49" t="s">
        <v>2</v>
      </c>
      <c r="AE123" s="49" t="s">
        <v>2</v>
      </c>
      <c r="AF123" s="49" t="s">
        <v>2</v>
      </c>
      <c r="AG123" s="49" t="s">
        <v>2</v>
      </c>
      <c r="AH123" s="49" t="s">
        <v>2</v>
      </c>
      <c r="AI123" s="49" t="s">
        <v>2</v>
      </c>
      <c r="AJ123" s="49" t="s">
        <v>2</v>
      </c>
      <c r="AK123" s="49" t="s">
        <v>2</v>
      </c>
      <c r="AL123" s="49" t="s">
        <v>2</v>
      </c>
      <c r="AM123" s="49" t="s">
        <v>2</v>
      </c>
      <c r="AN123" s="49" t="s">
        <v>2</v>
      </c>
      <c r="AO123" s="49" t="s">
        <v>2</v>
      </c>
      <c r="AP123" s="49" t="s">
        <v>2</v>
      </c>
      <c r="AQ123" s="49" t="s">
        <v>2</v>
      </c>
      <c r="AR123" s="49" t="s">
        <v>2</v>
      </c>
      <c r="AS123" s="49" t="s">
        <v>2</v>
      </c>
      <c r="AT123" s="49" t="s">
        <v>2</v>
      </c>
      <c r="AU123" s="49" t="s">
        <v>2</v>
      </c>
      <c r="AV123" s="49" t="s">
        <v>2</v>
      </c>
      <c r="AW123" s="49" t="s">
        <v>2</v>
      </c>
      <c r="AX123" s="49" t="s">
        <v>2</v>
      </c>
      <c r="AY123" s="49" t="s">
        <v>2</v>
      </c>
      <c r="AZ123" s="49" t="s">
        <v>2</v>
      </c>
      <c r="BA123" s="49" t="s">
        <v>2</v>
      </c>
      <c r="BB123" s="49" t="s">
        <v>2</v>
      </c>
      <c r="BC123" s="49" t="s">
        <v>2</v>
      </c>
      <c r="BD123" s="49" t="s">
        <v>2</v>
      </c>
      <c r="BE123" s="49" t="s">
        <v>2</v>
      </c>
      <c r="BF123" s="49" t="s">
        <v>2</v>
      </c>
      <c r="BG123" s="49" t="s">
        <v>2</v>
      </c>
      <c r="BH123" s="49" t="s">
        <v>2</v>
      </c>
      <c r="BI123" s="49" t="s">
        <v>2</v>
      </c>
      <c r="BJ123" s="49" t="s">
        <v>2</v>
      </c>
      <c r="BK123" s="49" t="s">
        <v>2</v>
      </c>
      <c r="BL123" s="49" t="s">
        <v>2</v>
      </c>
      <c r="BM123" s="49" t="s">
        <v>2</v>
      </c>
      <c r="BN123" s="49" t="s">
        <v>2</v>
      </c>
      <c r="BO123" s="49" t="s">
        <v>2</v>
      </c>
      <c r="BP123" s="49" t="s">
        <v>2</v>
      </c>
      <c r="BQ123" s="49" t="s">
        <v>2</v>
      </c>
      <c r="BR123" s="49" t="s">
        <v>2</v>
      </c>
      <c r="BS123" s="49" t="s">
        <v>2</v>
      </c>
      <c r="BT123" s="49" t="s">
        <v>2</v>
      </c>
      <c r="BU123" s="49" t="s">
        <v>2</v>
      </c>
    </row>
    <row r="124" spans="1:73" x14ac:dyDescent="0.2">
      <c r="A124" s="10" t="str" cm="1">
        <f t="array" ref="A124">IF(AND(Filter_Ver=הנחיות!O124, OR(INDEX(OP_Obligations,ROW(),MATCH(Filter_OP,OP_List))=Filter_M,INDEX(OP_Obligations,ROW(),MATCH(Filter_OP,OP_List))=Filter_O,INDEX(OP_Obligations,ROW(),MATCH(Filter_OP,OP_List))=Filter_N,INDEX(OP_Obligations,ROW(),MATCH(Filter_OP,OP_List))=Filter_I)),"√","X")</f>
        <v>√</v>
      </c>
      <c r="B124" s="53" t="str" cm="1">
        <f t="array" ref="B124">INDEX(OP_Obligations,ROW(),MATCH(Filter_OP,OP_List))</f>
        <v>M</v>
      </c>
      <c r="C124" s="48" t="s">
        <v>151</v>
      </c>
      <c r="D124" s="103" t="s">
        <v>380</v>
      </c>
      <c r="E124" s="104"/>
      <c r="F124" s="104"/>
      <c r="G124" s="104"/>
      <c r="H124" s="105"/>
      <c r="I124" s="15" t="s">
        <v>134</v>
      </c>
      <c r="J124" s="16" t="s">
        <v>152</v>
      </c>
      <c r="K124" s="16" t="s">
        <v>152</v>
      </c>
      <c r="L124" s="15"/>
      <c r="M124" s="15"/>
      <c r="O124" s="11" t="s">
        <v>279</v>
      </c>
      <c r="P124" s="67">
        <f t="shared" si="3"/>
        <v>1</v>
      </c>
      <c r="Q124" s="49" t="s">
        <v>2</v>
      </c>
      <c r="R124" s="49" t="s">
        <v>2</v>
      </c>
      <c r="S124" s="49" t="s">
        <v>2</v>
      </c>
      <c r="T124" s="49" t="s">
        <v>2</v>
      </c>
      <c r="U124" s="49" t="s">
        <v>2</v>
      </c>
      <c r="V124" s="49" t="s">
        <v>2</v>
      </c>
      <c r="W124" s="49" t="s">
        <v>2</v>
      </c>
      <c r="X124" s="49" t="s">
        <v>2</v>
      </c>
      <c r="Y124" s="49" t="s">
        <v>2</v>
      </c>
      <c r="Z124" s="49" t="s">
        <v>2</v>
      </c>
      <c r="AA124" s="49" t="s">
        <v>2</v>
      </c>
      <c r="AB124" s="49" t="s">
        <v>2</v>
      </c>
      <c r="AC124" s="49" t="s">
        <v>2</v>
      </c>
      <c r="AD124" s="49" t="s">
        <v>2</v>
      </c>
      <c r="AE124" s="49" t="s">
        <v>2</v>
      </c>
      <c r="AF124" s="49" t="s">
        <v>2</v>
      </c>
      <c r="AG124" s="49" t="s">
        <v>2</v>
      </c>
      <c r="AH124" s="49" t="s">
        <v>2</v>
      </c>
      <c r="AI124" s="49" t="s">
        <v>2</v>
      </c>
      <c r="AJ124" s="49" t="s">
        <v>2</v>
      </c>
      <c r="AK124" s="49" t="s">
        <v>2</v>
      </c>
      <c r="AL124" s="49" t="s">
        <v>2</v>
      </c>
      <c r="AM124" s="49" t="s">
        <v>2</v>
      </c>
      <c r="AN124" s="49" t="s">
        <v>2</v>
      </c>
      <c r="AO124" s="49" t="s">
        <v>2</v>
      </c>
      <c r="AP124" s="49" t="s">
        <v>2</v>
      </c>
      <c r="AQ124" s="49" t="s">
        <v>2</v>
      </c>
      <c r="AR124" s="49" t="s">
        <v>2</v>
      </c>
      <c r="AS124" s="49" t="s">
        <v>2</v>
      </c>
      <c r="AT124" s="49" t="s">
        <v>2</v>
      </c>
      <c r="AU124" s="49" t="s">
        <v>2</v>
      </c>
      <c r="AV124" s="49" t="s">
        <v>2</v>
      </c>
      <c r="AW124" s="49" t="s">
        <v>2</v>
      </c>
      <c r="AX124" s="49" t="s">
        <v>2</v>
      </c>
      <c r="AY124" s="49" t="s">
        <v>2</v>
      </c>
      <c r="AZ124" s="49" t="s">
        <v>2</v>
      </c>
      <c r="BA124" s="49" t="s">
        <v>2</v>
      </c>
      <c r="BB124" s="49" t="s">
        <v>2</v>
      </c>
      <c r="BC124" s="49" t="s">
        <v>2</v>
      </c>
      <c r="BD124" s="49" t="s">
        <v>2</v>
      </c>
      <c r="BE124" s="49" t="s">
        <v>2</v>
      </c>
      <c r="BF124" s="49" t="s">
        <v>2</v>
      </c>
      <c r="BG124" s="49" t="s">
        <v>2</v>
      </c>
      <c r="BH124" s="49" t="s">
        <v>2</v>
      </c>
      <c r="BI124" s="49" t="s">
        <v>2</v>
      </c>
      <c r="BJ124" s="49" t="s">
        <v>2</v>
      </c>
      <c r="BK124" s="49" t="s">
        <v>2</v>
      </c>
      <c r="BL124" s="49" t="s">
        <v>2</v>
      </c>
      <c r="BM124" s="49" t="s">
        <v>2</v>
      </c>
      <c r="BN124" s="49" t="s">
        <v>2</v>
      </c>
      <c r="BO124" s="49" t="s">
        <v>2</v>
      </c>
      <c r="BP124" s="49" t="s">
        <v>2</v>
      </c>
      <c r="BQ124" s="49" t="s">
        <v>2</v>
      </c>
      <c r="BR124" s="49" t="s">
        <v>2</v>
      </c>
      <c r="BS124" s="49" t="s">
        <v>2</v>
      </c>
      <c r="BT124" s="49" t="s">
        <v>2</v>
      </c>
      <c r="BU124" s="49" t="s">
        <v>2</v>
      </c>
    </row>
    <row r="125" spans="1:73" x14ac:dyDescent="0.2">
      <c r="A125" s="10" t="str" cm="1">
        <f t="array" ref="A125">IF(AND(Filter_Ver=הנחיות!O125, OR(INDEX(OP_Obligations,ROW(),MATCH(Filter_OP,OP_List))=Filter_M,INDEX(OP_Obligations,ROW(),MATCH(Filter_OP,OP_List))=Filter_O,INDEX(OP_Obligations,ROW(),MATCH(Filter_OP,OP_List))=Filter_N,INDEX(OP_Obligations,ROW(),MATCH(Filter_OP,OP_List))=Filter_I)),"√","X")</f>
        <v>√</v>
      </c>
      <c r="B125" s="53" t="str" cm="1">
        <f t="array" ref="B125">INDEX(OP_Obligations,ROW(),MATCH(Filter_OP,OP_List))</f>
        <v>M</v>
      </c>
      <c r="C125" s="48" t="s">
        <v>153</v>
      </c>
      <c r="D125" s="103" t="s">
        <v>381</v>
      </c>
      <c r="E125" s="104"/>
      <c r="F125" s="104"/>
      <c r="G125" s="104"/>
      <c r="H125" s="105"/>
      <c r="I125" s="15" t="s">
        <v>134</v>
      </c>
      <c r="J125" s="16" t="s">
        <v>146</v>
      </c>
      <c r="K125" s="16" t="s">
        <v>146</v>
      </c>
      <c r="L125" s="15"/>
      <c r="M125" s="15"/>
      <c r="O125" s="11" t="s">
        <v>279</v>
      </c>
      <c r="P125" s="67">
        <f t="shared" si="3"/>
        <v>1</v>
      </c>
      <c r="Q125" s="49" t="s">
        <v>2</v>
      </c>
      <c r="R125" s="49" t="s">
        <v>2</v>
      </c>
      <c r="S125" s="49" t="s">
        <v>2</v>
      </c>
      <c r="T125" s="49" t="s">
        <v>2</v>
      </c>
      <c r="U125" s="49" t="s">
        <v>2</v>
      </c>
      <c r="V125" s="49" t="s">
        <v>2</v>
      </c>
      <c r="W125" s="49" t="s">
        <v>2</v>
      </c>
      <c r="X125" s="49" t="s">
        <v>2</v>
      </c>
      <c r="Y125" s="49" t="s">
        <v>2</v>
      </c>
      <c r="Z125" s="49" t="s">
        <v>2</v>
      </c>
      <c r="AA125" s="49" t="s">
        <v>2</v>
      </c>
      <c r="AB125" s="49" t="s">
        <v>2</v>
      </c>
      <c r="AC125" s="49" t="s">
        <v>2</v>
      </c>
      <c r="AD125" s="49" t="s">
        <v>2</v>
      </c>
      <c r="AE125" s="49" t="s">
        <v>2</v>
      </c>
      <c r="AF125" s="49" t="s">
        <v>2</v>
      </c>
      <c r="AG125" s="49" t="s">
        <v>2</v>
      </c>
      <c r="AH125" s="49" t="s">
        <v>2</v>
      </c>
      <c r="AI125" s="49" t="s">
        <v>2</v>
      </c>
      <c r="AJ125" s="49" t="s">
        <v>2</v>
      </c>
      <c r="AK125" s="49" t="s">
        <v>2</v>
      </c>
      <c r="AL125" s="49" t="s">
        <v>2</v>
      </c>
      <c r="AM125" s="49" t="s">
        <v>2</v>
      </c>
      <c r="AN125" s="49" t="s">
        <v>2</v>
      </c>
      <c r="AO125" s="49" t="s">
        <v>2</v>
      </c>
      <c r="AP125" s="49" t="s">
        <v>2</v>
      </c>
      <c r="AQ125" s="49" t="s">
        <v>2</v>
      </c>
      <c r="AR125" s="49" t="s">
        <v>2</v>
      </c>
      <c r="AS125" s="49" t="s">
        <v>2</v>
      </c>
      <c r="AT125" s="49" t="s">
        <v>2</v>
      </c>
      <c r="AU125" s="49" t="s">
        <v>2</v>
      </c>
      <c r="AV125" s="49" t="s">
        <v>2</v>
      </c>
      <c r="AW125" s="49" t="s">
        <v>2</v>
      </c>
      <c r="AX125" s="49" t="s">
        <v>2</v>
      </c>
      <c r="AY125" s="49" t="s">
        <v>2</v>
      </c>
      <c r="AZ125" s="49" t="s">
        <v>2</v>
      </c>
      <c r="BA125" s="49" t="s">
        <v>2</v>
      </c>
      <c r="BB125" s="49" t="s">
        <v>2</v>
      </c>
      <c r="BC125" s="49" t="s">
        <v>2</v>
      </c>
      <c r="BD125" s="49" t="s">
        <v>2</v>
      </c>
      <c r="BE125" s="49" t="s">
        <v>2</v>
      </c>
      <c r="BF125" s="49" t="s">
        <v>2</v>
      </c>
      <c r="BG125" s="49" t="s">
        <v>2</v>
      </c>
      <c r="BH125" s="49" t="s">
        <v>2</v>
      </c>
      <c r="BI125" s="49" t="s">
        <v>2</v>
      </c>
      <c r="BJ125" s="49" t="s">
        <v>2</v>
      </c>
      <c r="BK125" s="49" t="s">
        <v>2</v>
      </c>
      <c r="BL125" s="49" t="s">
        <v>2</v>
      </c>
      <c r="BM125" s="49" t="s">
        <v>2</v>
      </c>
      <c r="BN125" s="49" t="s">
        <v>2</v>
      </c>
      <c r="BO125" s="49" t="s">
        <v>2</v>
      </c>
      <c r="BP125" s="49" t="s">
        <v>2</v>
      </c>
      <c r="BQ125" s="49" t="s">
        <v>2</v>
      </c>
      <c r="BR125" s="49" t="s">
        <v>2</v>
      </c>
      <c r="BS125" s="49" t="s">
        <v>2</v>
      </c>
      <c r="BT125" s="49" t="s">
        <v>2</v>
      </c>
      <c r="BU125" s="49" t="s">
        <v>2</v>
      </c>
    </row>
    <row r="126" spans="1:73" ht="87.75" x14ac:dyDescent="0.2">
      <c r="A126" s="10" t="str" cm="1">
        <f t="array" ref="A126">IF(AND(Filter_Ver=הנחיות!O126, OR(INDEX(OP_Obligations,ROW(),MATCH(Filter_OP,OP_List))=Filter_M,INDEX(OP_Obligations,ROW(),MATCH(Filter_OP,OP_List))=Filter_O,INDEX(OP_Obligations,ROW(),MATCH(Filter_OP,OP_List))=Filter_N,INDEX(OP_Obligations,ROW(),MATCH(Filter_OP,OP_List))=Filter_I)),"√","X")</f>
        <v>√</v>
      </c>
      <c r="B126" s="53" t="str" cm="1">
        <f t="array" ref="B126">INDEX(OP_Obligations,ROW(),MATCH(Filter_OP,OP_List))</f>
        <v>M</v>
      </c>
      <c r="C126" s="47" t="s">
        <v>154</v>
      </c>
      <c r="D126" s="119" t="s">
        <v>208</v>
      </c>
      <c r="E126" s="120"/>
      <c r="F126" s="120"/>
      <c r="G126" s="120"/>
      <c r="H126" s="121"/>
      <c r="I126" s="15" t="s">
        <v>93</v>
      </c>
      <c r="J126" s="16" t="s">
        <v>155</v>
      </c>
      <c r="K126" s="16" t="s">
        <v>156</v>
      </c>
      <c r="L126" s="15"/>
      <c r="M126" s="15"/>
      <c r="O126" s="11" t="s">
        <v>279</v>
      </c>
      <c r="P126" s="67">
        <f t="shared" si="3"/>
        <v>1</v>
      </c>
      <c r="Q126" s="49" t="s">
        <v>2</v>
      </c>
      <c r="R126" s="49" t="s">
        <v>2</v>
      </c>
      <c r="S126" s="49" t="s">
        <v>2</v>
      </c>
      <c r="T126" s="49" t="s">
        <v>2</v>
      </c>
      <c r="U126" s="49" t="s">
        <v>2</v>
      </c>
      <c r="V126" s="49" t="s">
        <v>2</v>
      </c>
      <c r="W126" s="49" t="s">
        <v>2</v>
      </c>
      <c r="X126" s="49" t="s">
        <v>2</v>
      </c>
      <c r="Y126" s="49" t="s">
        <v>2</v>
      </c>
      <c r="Z126" s="49" t="s">
        <v>2</v>
      </c>
      <c r="AA126" s="49" t="s">
        <v>2</v>
      </c>
      <c r="AB126" s="49" t="s">
        <v>2</v>
      </c>
      <c r="AC126" s="49" t="s">
        <v>2</v>
      </c>
      <c r="AD126" s="49" t="s">
        <v>2</v>
      </c>
      <c r="AE126" s="49" t="s">
        <v>2</v>
      </c>
      <c r="AF126" s="49" t="s">
        <v>2</v>
      </c>
      <c r="AG126" s="49" t="s">
        <v>2</v>
      </c>
      <c r="AH126" s="49" t="s">
        <v>2</v>
      </c>
      <c r="AI126" s="49" t="s">
        <v>2</v>
      </c>
      <c r="AJ126" s="49" t="s">
        <v>2</v>
      </c>
      <c r="AK126" s="49" t="s">
        <v>2</v>
      </c>
      <c r="AL126" s="49" t="s">
        <v>2</v>
      </c>
      <c r="AM126" s="49" t="s">
        <v>2</v>
      </c>
      <c r="AN126" s="49" t="s">
        <v>2</v>
      </c>
      <c r="AO126" s="49" t="s">
        <v>2</v>
      </c>
      <c r="AP126" s="49" t="s">
        <v>2</v>
      </c>
      <c r="AQ126" s="49" t="s">
        <v>2</v>
      </c>
      <c r="AR126" s="49" t="s">
        <v>2</v>
      </c>
      <c r="AS126" s="49" t="s">
        <v>2</v>
      </c>
      <c r="AT126" s="49" t="s">
        <v>2</v>
      </c>
      <c r="AU126" s="49" t="s">
        <v>2</v>
      </c>
      <c r="AV126" s="49" t="s">
        <v>2</v>
      </c>
      <c r="AW126" s="49" t="s">
        <v>2</v>
      </c>
      <c r="AX126" s="49" t="s">
        <v>2</v>
      </c>
      <c r="AY126" s="49" t="s">
        <v>2</v>
      </c>
      <c r="AZ126" s="49" t="s">
        <v>2</v>
      </c>
      <c r="BA126" s="49" t="s">
        <v>2</v>
      </c>
      <c r="BB126" s="49" t="s">
        <v>2</v>
      </c>
      <c r="BC126" s="49" t="s">
        <v>2</v>
      </c>
      <c r="BD126" s="49" t="s">
        <v>2</v>
      </c>
      <c r="BE126" s="49" t="s">
        <v>2</v>
      </c>
      <c r="BF126" s="49" t="s">
        <v>2</v>
      </c>
      <c r="BG126" s="49" t="s">
        <v>2</v>
      </c>
      <c r="BH126" s="49" t="s">
        <v>2</v>
      </c>
      <c r="BI126" s="49" t="s">
        <v>2</v>
      </c>
      <c r="BJ126" s="49" t="s">
        <v>2</v>
      </c>
      <c r="BK126" s="49" t="s">
        <v>2</v>
      </c>
      <c r="BL126" s="49" t="s">
        <v>2</v>
      </c>
      <c r="BM126" s="49" t="s">
        <v>2</v>
      </c>
      <c r="BN126" s="49" t="s">
        <v>2</v>
      </c>
      <c r="BO126" s="49" t="s">
        <v>2</v>
      </c>
      <c r="BP126" s="49" t="s">
        <v>2</v>
      </c>
      <c r="BQ126" s="49" t="s">
        <v>2</v>
      </c>
      <c r="BR126" s="49" t="s">
        <v>2</v>
      </c>
      <c r="BS126" s="49" t="s">
        <v>2</v>
      </c>
      <c r="BT126" s="49" t="s">
        <v>2</v>
      </c>
      <c r="BU126" s="49" t="s">
        <v>2</v>
      </c>
    </row>
    <row r="127" spans="1:73" x14ac:dyDescent="0.2">
      <c r="A127" s="10" t="str" cm="1">
        <f t="array" ref="A127">IF(AND(Filter_Ver=הנחיות!O127, OR(INDEX(OP_Obligations,ROW(),MATCH(Filter_OP,OP_List))=Filter_M,INDEX(OP_Obligations,ROW(),MATCH(Filter_OP,OP_List))=Filter_O,INDEX(OP_Obligations,ROW(),MATCH(Filter_OP,OP_List))=Filter_N,INDEX(OP_Obligations,ROW(),MATCH(Filter_OP,OP_List))=Filter_I)),"√","X")</f>
        <v>√</v>
      </c>
      <c r="B127" s="53" t="str" cm="1">
        <f t="array" ref="B127">INDEX(OP_Obligations,ROW(),MATCH(Filter_OP,OP_List))</f>
        <v>M</v>
      </c>
      <c r="C127" s="47" t="s">
        <v>157</v>
      </c>
      <c r="D127" s="119" t="s">
        <v>382</v>
      </c>
      <c r="E127" s="120"/>
      <c r="F127" s="120"/>
      <c r="G127" s="120"/>
      <c r="H127" s="121"/>
      <c r="I127" s="15" t="s">
        <v>95</v>
      </c>
      <c r="J127" s="16"/>
      <c r="K127" s="16"/>
      <c r="L127" s="15"/>
      <c r="M127" s="15"/>
      <c r="O127" s="11" t="s">
        <v>279</v>
      </c>
      <c r="P127" s="67">
        <f t="shared" si="3"/>
        <v>1</v>
      </c>
      <c r="Q127" s="49" t="s">
        <v>2</v>
      </c>
      <c r="R127" s="49" t="s">
        <v>2</v>
      </c>
      <c r="S127" s="49" t="s">
        <v>2</v>
      </c>
      <c r="T127" s="49" t="s">
        <v>2</v>
      </c>
      <c r="U127" s="49" t="s">
        <v>2</v>
      </c>
      <c r="V127" s="49" t="s">
        <v>2</v>
      </c>
      <c r="W127" s="49" t="s">
        <v>2</v>
      </c>
      <c r="X127" s="49" t="s">
        <v>2</v>
      </c>
      <c r="Y127" s="49" t="s">
        <v>2</v>
      </c>
      <c r="Z127" s="49" t="s">
        <v>2</v>
      </c>
      <c r="AA127" s="49" t="s">
        <v>2</v>
      </c>
      <c r="AB127" s="49" t="s">
        <v>2</v>
      </c>
      <c r="AC127" s="49" t="s">
        <v>2</v>
      </c>
      <c r="AD127" s="49" t="s">
        <v>2</v>
      </c>
      <c r="AE127" s="49" t="s">
        <v>2</v>
      </c>
      <c r="AF127" s="49" t="s">
        <v>2</v>
      </c>
      <c r="AG127" s="49" t="s">
        <v>2</v>
      </c>
      <c r="AH127" s="49" t="s">
        <v>2</v>
      </c>
      <c r="AI127" s="49" t="s">
        <v>2</v>
      </c>
      <c r="AJ127" s="49" t="s">
        <v>2</v>
      </c>
      <c r="AK127" s="49" t="s">
        <v>2</v>
      </c>
      <c r="AL127" s="49" t="s">
        <v>2</v>
      </c>
      <c r="AM127" s="49" t="s">
        <v>2</v>
      </c>
      <c r="AN127" s="49" t="s">
        <v>2</v>
      </c>
      <c r="AO127" s="49" t="s">
        <v>2</v>
      </c>
      <c r="AP127" s="49" t="s">
        <v>2</v>
      </c>
      <c r="AQ127" s="49" t="s">
        <v>2</v>
      </c>
      <c r="AR127" s="49" t="s">
        <v>2</v>
      </c>
      <c r="AS127" s="49" t="s">
        <v>2</v>
      </c>
      <c r="AT127" s="49" t="s">
        <v>2</v>
      </c>
      <c r="AU127" s="49" t="s">
        <v>2</v>
      </c>
      <c r="AV127" s="49" t="s">
        <v>2</v>
      </c>
      <c r="AW127" s="49" t="s">
        <v>2</v>
      </c>
      <c r="AX127" s="49" t="s">
        <v>2</v>
      </c>
      <c r="AY127" s="49" t="s">
        <v>2</v>
      </c>
      <c r="AZ127" s="49" t="s">
        <v>2</v>
      </c>
      <c r="BA127" s="49" t="s">
        <v>2</v>
      </c>
      <c r="BB127" s="49" t="s">
        <v>2</v>
      </c>
      <c r="BC127" s="49" t="s">
        <v>2</v>
      </c>
      <c r="BD127" s="49" t="s">
        <v>2</v>
      </c>
      <c r="BE127" s="49" t="s">
        <v>2</v>
      </c>
      <c r="BF127" s="49" t="s">
        <v>2</v>
      </c>
      <c r="BG127" s="49" t="s">
        <v>2</v>
      </c>
      <c r="BH127" s="49" t="s">
        <v>2</v>
      </c>
      <c r="BI127" s="49" t="s">
        <v>2</v>
      </c>
      <c r="BJ127" s="49" t="s">
        <v>2</v>
      </c>
      <c r="BK127" s="49" t="s">
        <v>2</v>
      </c>
      <c r="BL127" s="49" t="s">
        <v>2</v>
      </c>
      <c r="BM127" s="49" t="s">
        <v>2</v>
      </c>
      <c r="BN127" s="49" t="s">
        <v>2</v>
      </c>
      <c r="BO127" s="49" t="s">
        <v>2</v>
      </c>
      <c r="BP127" s="49" t="s">
        <v>2</v>
      </c>
      <c r="BQ127" s="49" t="s">
        <v>2</v>
      </c>
      <c r="BR127" s="49" t="s">
        <v>2</v>
      </c>
      <c r="BS127" s="49" t="s">
        <v>2</v>
      </c>
      <c r="BT127" s="49" t="s">
        <v>2</v>
      </c>
      <c r="BU127" s="49" t="s">
        <v>2</v>
      </c>
    </row>
    <row r="128" spans="1:73" ht="23.25" x14ac:dyDescent="0.2">
      <c r="A128" s="10" t="str" cm="1">
        <f t="array" ref="A128">IF(AND(Filter_Ver=הנחיות!O128, OR(INDEX(OP_Obligations,ROW(),MATCH(Filter_OP,OP_List))=Filter_M,INDEX(OP_Obligations,ROW(),MATCH(Filter_OP,OP_List))=Filter_O,INDEX(OP_Obligations,ROW(),MATCH(Filter_OP,OP_List))=Filter_N,INDEX(OP_Obligations,ROW(),MATCH(Filter_OP,OP_List))=Filter_I)),"√","X")</f>
        <v>√</v>
      </c>
      <c r="B128" s="52" t="str" cm="1">
        <f t="array" ref="B128">INDEX(OP_Obligations,ROW(),MATCH(Filter_OP,OP_List))</f>
        <v>M</v>
      </c>
      <c r="C128" s="39" t="s">
        <v>251</v>
      </c>
      <c r="D128" s="112" t="s">
        <v>158</v>
      </c>
      <c r="E128" s="113"/>
      <c r="F128" s="113"/>
      <c r="G128" s="113"/>
      <c r="H128" s="114"/>
      <c r="I128" s="14"/>
      <c r="J128" s="14"/>
      <c r="K128" s="14"/>
      <c r="L128" s="14"/>
      <c r="M128" s="14"/>
      <c r="O128" s="11" t="s">
        <v>279</v>
      </c>
      <c r="P128" s="67">
        <f t="shared" si="3"/>
        <v>1</v>
      </c>
      <c r="Q128" s="49" t="s">
        <v>2</v>
      </c>
      <c r="R128" s="49" t="s">
        <v>2</v>
      </c>
      <c r="S128" s="49" t="s">
        <v>2</v>
      </c>
      <c r="T128" s="49" t="s">
        <v>2</v>
      </c>
      <c r="U128" s="49" t="s">
        <v>2</v>
      </c>
      <c r="V128" s="49" t="s">
        <v>2</v>
      </c>
      <c r="W128" s="49" t="s">
        <v>2</v>
      </c>
      <c r="X128" s="49" t="s">
        <v>2</v>
      </c>
      <c r="Y128" s="49" t="s">
        <v>2</v>
      </c>
      <c r="Z128" s="49" t="s">
        <v>2</v>
      </c>
      <c r="AA128" s="49" t="s">
        <v>2</v>
      </c>
      <c r="AB128" s="49" t="s">
        <v>2</v>
      </c>
      <c r="AC128" s="49" t="s">
        <v>2</v>
      </c>
      <c r="AD128" s="49" t="s">
        <v>2</v>
      </c>
      <c r="AE128" s="49" t="s">
        <v>2</v>
      </c>
      <c r="AF128" s="49" t="s">
        <v>2</v>
      </c>
      <c r="AG128" s="49" t="s">
        <v>2</v>
      </c>
      <c r="AH128" s="49" t="s">
        <v>2</v>
      </c>
      <c r="AI128" s="49" t="s">
        <v>2</v>
      </c>
      <c r="AJ128" s="49" t="s">
        <v>2</v>
      </c>
      <c r="AK128" s="49" t="s">
        <v>2</v>
      </c>
      <c r="AL128" s="49" t="s">
        <v>2</v>
      </c>
      <c r="AM128" s="49" t="s">
        <v>2</v>
      </c>
      <c r="AN128" s="49" t="s">
        <v>2</v>
      </c>
      <c r="AO128" s="49" t="s">
        <v>2</v>
      </c>
      <c r="AP128" s="49" t="s">
        <v>2</v>
      </c>
      <c r="AQ128" s="49" t="s">
        <v>2</v>
      </c>
      <c r="AR128" s="49" t="s">
        <v>2</v>
      </c>
      <c r="AS128" s="49" t="s">
        <v>2</v>
      </c>
      <c r="AT128" s="49" t="s">
        <v>2</v>
      </c>
      <c r="AU128" s="49" t="s">
        <v>2</v>
      </c>
      <c r="AV128" s="49" t="s">
        <v>2</v>
      </c>
      <c r="AW128" s="49" t="s">
        <v>2</v>
      </c>
      <c r="AX128" s="49" t="s">
        <v>2</v>
      </c>
      <c r="AY128" s="49" t="s">
        <v>2</v>
      </c>
      <c r="AZ128" s="49" t="s">
        <v>2</v>
      </c>
      <c r="BA128" s="49" t="s">
        <v>2</v>
      </c>
      <c r="BB128" s="49" t="s">
        <v>2</v>
      </c>
      <c r="BC128" s="49" t="s">
        <v>2</v>
      </c>
      <c r="BD128" s="49" t="s">
        <v>2</v>
      </c>
      <c r="BE128" s="49" t="s">
        <v>2</v>
      </c>
      <c r="BF128" s="49" t="s">
        <v>2</v>
      </c>
      <c r="BG128" s="49" t="s">
        <v>2</v>
      </c>
      <c r="BH128" s="49" t="s">
        <v>2</v>
      </c>
      <c r="BI128" s="49" t="s">
        <v>2</v>
      </c>
      <c r="BJ128" s="49" t="s">
        <v>2</v>
      </c>
      <c r="BK128" s="49" t="s">
        <v>2</v>
      </c>
      <c r="BL128" s="49" t="s">
        <v>2</v>
      </c>
      <c r="BM128" s="49" t="s">
        <v>2</v>
      </c>
      <c r="BN128" s="49" t="s">
        <v>2</v>
      </c>
      <c r="BO128" s="49" t="s">
        <v>2</v>
      </c>
      <c r="BP128" s="49" t="s">
        <v>2</v>
      </c>
      <c r="BQ128" s="49" t="s">
        <v>2</v>
      </c>
      <c r="BR128" s="49" t="s">
        <v>2</v>
      </c>
      <c r="BS128" s="49" t="s">
        <v>2</v>
      </c>
      <c r="BT128" s="49" t="s">
        <v>2</v>
      </c>
      <c r="BU128" s="49" t="s">
        <v>2</v>
      </c>
    </row>
    <row r="129" spans="1:73" x14ac:dyDescent="0.2">
      <c r="A129" s="10" t="str" cm="1">
        <f t="array" ref="A129">IF(AND(Filter_Ver=הנחיות!O129, OR(INDEX(OP_Obligations,ROW(),MATCH(Filter_OP,OP_List))=Filter_M,INDEX(OP_Obligations,ROW(),MATCH(Filter_OP,OP_List))=Filter_O,INDEX(OP_Obligations,ROW(),MATCH(Filter_OP,OP_List))=Filter_N,INDEX(OP_Obligations,ROW(),MATCH(Filter_OP,OP_List))=Filter_I)),"√","X")</f>
        <v>√</v>
      </c>
      <c r="B129" s="53" t="str" cm="1">
        <f t="array" ref="B129">INDEX(OP_Obligations,ROW(),MATCH(Filter_OP,OP_List))</f>
        <v>N</v>
      </c>
      <c r="C129" s="47" t="s">
        <v>209</v>
      </c>
      <c r="D129" s="148" t="s">
        <v>383</v>
      </c>
      <c r="E129" s="101"/>
      <c r="F129" s="101"/>
      <c r="G129" s="101"/>
      <c r="H129" s="102"/>
      <c r="I129" s="15"/>
      <c r="J129" s="16"/>
      <c r="K129" s="16"/>
      <c r="L129" s="15"/>
      <c r="M129" s="15"/>
      <c r="O129" s="11" t="s">
        <v>279</v>
      </c>
      <c r="P129" s="67">
        <f t="shared" si="3"/>
        <v>1</v>
      </c>
      <c r="Q129" s="49" t="s">
        <v>2</v>
      </c>
      <c r="R129" s="49" t="s">
        <v>2</v>
      </c>
      <c r="S129" s="49" t="s">
        <v>2</v>
      </c>
      <c r="T129" s="49" t="s">
        <v>2</v>
      </c>
      <c r="U129" s="49" t="s">
        <v>2</v>
      </c>
      <c r="V129" s="49" t="s">
        <v>2</v>
      </c>
      <c r="W129" s="49" t="s">
        <v>2</v>
      </c>
      <c r="X129" s="49" t="s">
        <v>2</v>
      </c>
      <c r="Y129" s="49" t="s">
        <v>2</v>
      </c>
      <c r="Z129" s="49" t="s">
        <v>2</v>
      </c>
      <c r="AA129" s="49" t="s">
        <v>2</v>
      </c>
      <c r="AB129" s="49" t="s">
        <v>2</v>
      </c>
      <c r="AC129" s="49" t="s">
        <v>2</v>
      </c>
      <c r="AD129" s="49" t="s">
        <v>2</v>
      </c>
      <c r="AE129" s="49" t="s">
        <v>2</v>
      </c>
      <c r="AF129" s="49" t="s">
        <v>2</v>
      </c>
      <c r="AG129" s="49" t="s">
        <v>2</v>
      </c>
      <c r="AH129" s="49" t="s">
        <v>2</v>
      </c>
      <c r="AI129" s="49" t="s">
        <v>2</v>
      </c>
      <c r="AJ129" s="49" t="s">
        <v>2</v>
      </c>
      <c r="AK129" s="49" t="s">
        <v>2</v>
      </c>
      <c r="AL129" s="49" t="s">
        <v>2</v>
      </c>
      <c r="AM129" s="49" t="s">
        <v>2</v>
      </c>
      <c r="AN129" s="49" t="s">
        <v>2</v>
      </c>
      <c r="AO129" s="49" t="s">
        <v>2</v>
      </c>
      <c r="AP129" s="49" t="s">
        <v>2</v>
      </c>
      <c r="AQ129" s="49" t="s">
        <v>2</v>
      </c>
      <c r="AR129" s="49" t="s">
        <v>2</v>
      </c>
      <c r="AS129" s="49" t="s">
        <v>2</v>
      </c>
      <c r="AT129" s="49" t="s">
        <v>2</v>
      </c>
      <c r="AU129" s="49" t="s">
        <v>2</v>
      </c>
      <c r="AV129" s="49" t="s">
        <v>2</v>
      </c>
      <c r="AW129" s="49" t="s">
        <v>2</v>
      </c>
      <c r="AX129" s="49" t="s">
        <v>2</v>
      </c>
      <c r="AY129" s="49" t="s">
        <v>2</v>
      </c>
      <c r="AZ129" s="49" t="s">
        <v>2</v>
      </c>
      <c r="BA129" s="49" t="s">
        <v>2</v>
      </c>
      <c r="BB129" s="49" t="s">
        <v>2</v>
      </c>
      <c r="BC129" s="49" t="s">
        <v>2</v>
      </c>
      <c r="BD129" s="49" t="s">
        <v>2</v>
      </c>
      <c r="BE129" s="49" t="s">
        <v>2</v>
      </c>
      <c r="BF129" s="49" t="s">
        <v>2</v>
      </c>
      <c r="BG129" s="49" t="s">
        <v>2</v>
      </c>
      <c r="BH129" s="49" t="s">
        <v>2</v>
      </c>
      <c r="BI129" s="49" t="s">
        <v>2</v>
      </c>
      <c r="BJ129" s="49" t="s">
        <v>2</v>
      </c>
      <c r="BK129" s="49" t="s">
        <v>2</v>
      </c>
      <c r="BL129" s="49" t="s">
        <v>81</v>
      </c>
      <c r="BM129" s="49" t="s">
        <v>81</v>
      </c>
      <c r="BN129" s="49" t="s">
        <v>81</v>
      </c>
      <c r="BO129" s="49" t="s">
        <v>81</v>
      </c>
      <c r="BP129" s="49" t="s">
        <v>81</v>
      </c>
      <c r="BQ129" s="49" t="s">
        <v>2</v>
      </c>
      <c r="BR129" s="49" t="s">
        <v>2</v>
      </c>
      <c r="BS129" s="49" t="s">
        <v>2</v>
      </c>
      <c r="BT129" s="49" t="s">
        <v>2</v>
      </c>
      <c r="BU129" s="49" t="s">
        <v>81</v>
      </c>
    </row>
    <row r="130" spans="1:73" x14ac:dyDescent="0.2">
      <c r="A130" s="10" t="str" cm="1">
        <f t="array" ref="A130">IF(AND(Filter_Ver=הנחיות!O130, OR(INDEX(OP_Obligations,ROW(),MATCH(Filter_OP,OP_List))=Filter_M,INDEX(OP_Obligations,ROW(),MATCH(Filter_OP,OP_List))=Filter_O,INDEX(OP_Obligations,ROW(),MATCH(Filter_OP,OP_List))=Filter_N,INDEX(OP_Obligations,ROW(),MATCH(Filter_OP,OP_List))=Filter_I)),"√","X")</f>
        <v>√</v>
      </c>
      <c r="B130" s="53" t="str" cm="1">
        <f t="array" ref="B130">INDEX(OP_Obligations,ROW(),MATCH(Filter_OP,OP_List))</f>
        <v>N</v>
      </c>
      <c r="C130" s="47" t="s">
        <v>213</v>
      </c>
      <c r="D130" s="148" t="s">
        <v>210</v>
      </c>
      <c r="E130" s="101"/>
      <c r="F130" s="101"/>
      <c r="G130" s="101"/>
      <c r="H130" s="102"/>
      <c r="I130" s="15"/>
      <c r="J130" s="16"/>
      <c r="K130" s="16"/>
      <c r="L130" s="15"/>
      <c r="M130" s="15"/>
      <c r="O130" s="11" t="s">
        <v>279</v>
      </c>
      <c r="P130" s="67">
        <f t="shared" si="3"/>
        <v>1</v>
      </c>
      <c r="Q130" s="49" t="s">
        <v>2</v>
      </c>
      <c r="R130" s="49" t="s">
        <v>2</v>
      </c>
      <c r="S130" s="49" t="s">
        <v>2</v>
      </c>
      <c r="T130" s="49" t="s">
        <v>2</v>
      </c>
      <c r="U130" s="49" t="s">
        <v>2</v>
      </c>
      <c r="V130" s="49" t="s">
        <v>2</v>
      </c>
      <c r="W130" s="49" t="s">
        <v>2</v>
      </c>
      <c r="X130" s="49" t="s">
        <v>2</v>
      </c>
      <c r="Y130" s="49" t="s">
        <v>2</v>
      </c>
      <c r="Z130" s="49" t="s">
        <v>2</v>
      </c>
      <c r="AA130" s="49" t="s">
        <v>2</v>
      </c>
      <c r="AB130" s="49" t="s">
        <v>2</v>
      </c>
      <c r="AC130" s="49" t="s">
        <v>2</v>
      </c>
      <c r="AD130" s="49" t="s">
        <v>2</v>
      </c>
      <c r="AE130" s="49" t="s">
        <v>2</v>
      </c>
      <c r="AF130" s="49" t="s">
        <v>2</v>
      </c>
      <c r="AG130" s="49" t="s">
        <v>2</v>
      </c>
      <c r="AH130" s="49" t="s">
        <v>2</v>
      </c>
      <c r="AI130" s="49" t="s">
        <v>2</v>
      </c>
      <c r="AJ130" s="49" t="s">
        <v>2</v>
      </c>
      <c r="AK130" s="49" t="s">
        <v>2</v>
      </c>
      <c r="AL130" s="49" t="s">
        <v>2</v>
      </c>
      <c r="AM130" s="49" t="s">
        <v>2</v>
      </c>
      <c r="AN130" s="49" t="s">
        <v>2</v>
      </c>
      <c r="AO130" s="49" t="s">
        <v>2</v>
      </c>
      <c r="AP130" s="49" t="s">
        <v>2</v>
      </c>
      <c r="AQ130" s="49" t="s">
        <v>2</v>
      </c>
      <c r="AR130" s="49" t="s">
        <v>2</v>
      </c>
      <c r="AS130" s="49" t="s">
        <v>2</v>
      </c>
      <c r="AT130" s="49" t="s">
        <v>2</v>
      </c>
      <c r="AU130" s="49" t="s">
        <v>2</v>
      </c>
      <c r="AV130" s="49" t="s">
        <v>2</v>
      </c>
      <c r="AW130" s="49" t="s">
        <v>2</v>
      </c>
      <c r="AX130" s="49" t="s">
        <v>2</v>
      </c>
      <c r="AY130" s="49" t="s">
        <v>2</v>
      </c>
      <c r="AZ130" s="49" t="s">
        <v>2</v>
      </c>
      <c r="BA130" s="49" t="s">
        <v>2</v>
      </c>
      <c r="BB130" s="49" t="s">
        <v>2</v>
      </c>
      <c r="BC130" s="49" t="s">
        <v>2</v>
      </c>
      <c r="BD130" s="49" t="s">
        <v>2</v>
      </c>
      <c r="BE130" s="49" t="s">
        <v>2</v>
      </c>
      <c r="BF130" s="49" t="s">
        <v>2</v>
      </c>
      <c r="BG130" s="49" t="s">
        <v>2</v>
      </c>
      <c r="BH130" s="49" t="s">
        <v>2</v>
      </c>
      <c r="BI130" s="49" t="s">
        <v>2</v>
      </c>
      <c r="BJ130" s="49" t="s">
        <v>2</v>
      </c>
      <c r="BK130" s="49" t="s">
        <v>2</v>
      </c>
      <c r="BL130" s="49" t="s">
        <v>81</v>
      </c>
      <c r="BM130" s="49" t="s">
        <v>81</v>
      </c>
      <c r="BN130" s="49" t="s">
        <v>81</v>
      </c>
      <c r="BO130" s="49" t="s">
        <v>81</v>
      </c>
      <c r="BP130" s="49" t="s">
        <v>81</v>
      </c>
      <c r="BQ130" s="49" t="s">
        <v>2</v>
      </c>
      <c r="BR130" s="49" t="s">
        <v>2</v>
      </c>
      <c r="BS130" s="49" t="s">
        <v>2</v>
      </c>
      <c r="BT130" s="49" t="s">
        <v>2</v>
      </c>
      <c r="BU130" s="49" t="s">
        <v>81</v>
      </c>
    </row>
    <row r="131" spans="1:73" x14ac:dyDescent="0.2">
      <c r="A131" s="10" t="str" cm="1">
        <f t="array" ref="A131">IF(AND(Filter_Ver=הנחיות!O131, OR(INDEX(OP_Obligations,ROW(),MATCH(Filter_OP,OP_List))=Filter_M,INDEX(OP_Obligations,ROW(),MATCH(Filter_OP,OP_List))=Filter_O,INDEX(OP_Obligations,ROW(),MATCH(Filter_OP,OP_List))=Filter_N,INDEX(OP_Obligations,ROW(),MATCH(Filter_OP,OP_List))=Filter_I)),"√","X")</f>
        <v>√</v>
      </c>
      <c r="B131" s="53" t="str" cm="1">
        <f t="array" ref="B131">INDEX(OP_Obligations,ROW(),MATCH(Filter_OP,OP_List))</f>
        <v>N</v>
      </c>
      <c r="C131" s="47" t="s">
        <v>214</v>
      </c>
      <c r="D131" s="148" t="s">
        <v>211</v>
      </c>
      <c r="E131" s="101"/>
      <c r="F131" s="101"/>
      <c r="G131" s="101"/>
      <c r="H131" s="102"/>
      <c r="I131" s="15"/>
      <c r="J131" s="16"/>
      <c r="K131" s="16"/>
      <c r="L131" s="15"/>
      <c r="M131" s="15"/>
      <c r="O131" s="11" t="s">
        <v>279</v>
      </c>
      <c r="P131" s="67">
        <f t="shared" si="3"/>
        <v>1</v>
      </c>
      <c r="Q131" s="49" t="s">
        <v>2</v>
      </c>
      <c r="R131" s="49" t="s">
        <v>2</v>
      </c>
      <c r="S131" s="49" t="s">
        <v>2</v>
      </c>
      <c r="T131" s="49" t="s">
        <v>2</v>
      </c>
      <c r="U131" s="49" t="s">
        <v>2</v>
      </c>
      <c r="V131" s="49" t="s">
        <v>2</v>
      </c>
      <c r="W131" s="49" t="s">
        <v>2</v>
      </c>
      <c r="X131" s="49" t="s">
        <v>2</v>
      </c>
      <c r="Y131" s="49" t="s">
        <v>2</v>
      </c>
      <c r="Z131" s="49" t="s">
        <v>2</v>
      </c>
      <c r="AA131" s="49" t="s">
        <v>2</v>
      </c>
      <c r="AB131" s="49" t="s">
        <v>2</v>
      </c>
      <c r="AC131" s="49" t="s">
        <v>2</v>
      </c>
      <c r="AD131" s="49" t="s">
        <v>2</v>
      </c>
      <c r="AE131" s="49" t="s">
        <v>2</v>
      </c>
      <c r="AF131" s="49" t="s">
        <v>2</v>
      </c>
      <c r="AG131" s="49" t="s">
        <v>2</v>
      </c>
      <c r="AH131" s="49" t="s">
        <v>2</v>
      </c>
      <c r="AI131" s="49" t="s">
        <v>2</v>
      </c>
      <c r="AJ131" s="49" t="s">
        <v>2</v>
      </c>
      <c r="AK131" s="49" t="s">
        <v>2</v>
      </c>
      <c r="AL131" s="49" t="s">
        <v>2</v>
      </c>
      <c r="AM131" s="49" t="s">
        <v>2</v>
      </c>
      <c r="AN131" s="49" t="s">
        <v>2</v>
      </c>
      <c r="AO131" s="49" t="s">
        <v>2</v>
      </c>
      <c r="AP131" s="49" t="s">
        <v>2</v>
      </c>
      <c r="AQ131" s="49" t="s">
        <v>2</v>
      </c>
      <c r="AR131" s="49" t="s">
        <v>2</v>
      </c>
      <c r="AS131" s="49" t="s">
        <v>2</v>
      </c>
      <c r="AT131" s="49" t="s">
        <v>2</v>
      </c>
      <c r="AU131" s="49" t="s">
        <v>2</v>
      </c>
      <c r="AV131" s="49" t="s">
        <v>2</v>
      </c>
      <c r="AW131" s="49" t="s">
        <v>2</v>
      </c>
      <c r="AX131" s="49" t="s">
        <v>2</v>
      </c>
      <c r="AY131" s="49" t="s">
        <v>2</v>
      </c>
      <c r="AZ131" s="49" t="s">
        <v>2</v>
      </c>
      <c r="BA131" s="49" t="s">
        <v>2</v>
      </c>
      <c r="BB131" s="49" t="s">
        <v>2</v>
      </c>
      <c r="BC131" s="49" t="s">
        <v>2</v>
      </c>
      <c r="BD131" s="49" t="s">
        <v>2</v>
      </c>
      <c r="BE131" s="49" t="s">
        <v>2</v>
      </c>
      <c r="BF131" s="49" t="s">
        <v>2</v>
      </c>
      <c r="BG131" s="49" t="s">
        <v>2</v>
      </c>
      <c r="BH131" s="49" t="s">
        <v>2</v>
      </c>
      <c r="BI131" s="49" t="s">
        <v>2</v>
      </c>
      <c r="BJ131" s="49" t="s">
        <v>2</v>
      </c>
      <c r="BK131" s="49" t="s">
        <v>2</v>
      </c>
      <c r="BL131" s="49" t="s">
        <v>81</v>
      </c>
      <c r="BM131" s="49" t="s">
        <v>81</v>
      </c>
      <c r="BN131" s="49" t="s">
        <v>81</v>
      </c>
      <c r="BO131" s="49" t="s">
        <v>81</v>
      </c>
      <c r="BP131" s="49" t="s">
        <v>81</v>
      </c>
      <c r="BQ131" s="49" t="s">
        <v>2</v>
      </c>
      <c r="BR131" s="49" t="s">
        <v>2</v>
      </c>
      <c r="BS131" s="49" t="s">
        <v>2</v>
      </c>
      <c r="BT131" s="49" t="s">
        <v>2</v>
      </c>
      <c r="BU131" s="49" t="s">
        <v>81</v>
      </c>
    </row>
    <row r="132" spans="1:73" ht="57" x14ac:dyDescent="0.2">
      <c r="A132" s="10" t="str" cm="1">
        <f t="array" ref="A132">IF(AND(Filter_Ver=הנחיות!O132, OR(INDEX(OP_Obligations,ROW(),MATCH(Filter_OP,OP_List))=Filter_M,INDEX(OP_Obligations,ROW(),MATCH(Filter_OP,OP_List))=Filter_O,INDEX(OP_Obligations,ROW(),MATCH(Filter_OP,OP_List))=Filter_N,INDEX(OP_Obligations,ROW(),MATCH(Filter_OP,OP_List))=Filter_I)),"√","X")</f>
        <v>√</v>
      </c>
      <c r="B132" s="53" t="str" cm="1">
        <f t="array" ref="B132">INDEX(OP_Obligations,ROW(),MATCH(Filter_OP,OP_List))</f>
        <v>N</v>
      </c>
      <c r="C132" s="48" t="s">
        <v>215</v>
      </c>
      <c r="D132" s="162" t="s">
        <v>212</v>
      </c>
      <c r="E132" s="163"/>
      <c r="F132" s="163"/>
      <c r="G132" s="163"/>
      <c r="H132" s="164"/>
      <c r="I132" s="15" t="s">
        <v>199</v>
      </c>
      <c r="J132" s="16"/>
      <c r="K132" s="16"/>
      <c r="L132" s="15"/>
      <c r="M132" s="15"/>
      <c r="O132" s="11" t="s">
        <v>279</v>
      </c>
      <c r="P132" s="67">
        <f t="shared" si="3"/>
        <v>1</v>
      </c>
      <c r="Q132" s="49" t="s">
        <v>2</v>
      </c>
      <c r="R132" s="49" t="s">
        <v>2</v>
      </c>
      <c r="S132" s="49" t="s">
        <v>2</v>
      </c>
      <c r="T132" s="49" t="s">
        <v>2</v>
      </c>
      <c r="U132" s="49" t="s">
        <v>2</v>
      </c>
      <c r="V132" s="49" t="s">
        <v>2</v>
      </c>
      <c r="W132" s="49" t="s">
        <v>2</v>
      </c>
      <c r="X132" s="49" t="s">
        <v>2</v>
      </c>
      <c r="Y132" s="49" t="s">
        <v>2</v>
      </c>
      <c r="Z132" s="49" t="s">
        <v>2</v>
      </c>
      <c r="AA132" s="49" t="s">
        <v>2</v>
      </c>
      <c r="AB132" s="49" t="s">
        <v>2</v>
      </c>
      <c r="AC132" s="49" t="s">
        <v>2</v>
      </c>
      <c r="AD132" s="49" t="s">
        <v>2</v>
      </c>
      <c r="AE132" s="49" t="s">
        <v>2</v>
      </c>
      <c r="AF132" s="49" t="s">
        <v>2</v>
      </c>
      <c r="AG132" s="49" t="s">
        <v>2</v>
      </c>
      <c r="AH132" s="49" t="s">
        <v>2</v>
      </c>
      <c r="AI132" s="49" t="s">
        <v>2</v>
      </c>
      <c r="AJ132" s="49" t="s">
        <v>2</v>
      </c>
      <c r="AK132" s="49" t="s">
        <v>2</v>
      </c>
      <c r="AL132" s="49" t="s">
        <v>2</v>
      </c>
      <c r="AM132" s="49" t="s">
        <v>2</v>
      </c>
      <c r="AN132" s="49" t="s">
        <v>2</v>
      </c>
      <c r="AO132" s="49" t="s">
        <v>2</v>
      </c>
      <c r="AP132" s="49" t="s">
        <v>2</v>
      </c>
      <c r="AQ132" s="49" t="s">
        <v>2</v>
      </c>
      <c r="AR132" s="49" t="s">
        <v>2</v>
      </c>
      <c r="AS132" s="49" t="s">
        <v>2</v>
      </c>
      <c r="AT132" s="49" t="s">
        <v>2</v>
      </c>
      <c r="AU132" s="49" t="s">
        <v>2</v>
      </c>
      <c r="AV132" s="49" t="s">
        <v>2</v>
      </c>
      <c r="AW132" s="49" t="s">
        <v>2</v>
      </c>
      <c r="AX132" s="49" t="s">
        <v>2</v>
      </c>
      <c r="AY132" s="49" t="s">
        <v>2</v>
      </c>
      <c r="AZ132" s="49" t="s">
        <v>2</v>
      </c>
      <c r="BA132" s="49" t="s">
        <v>2</v>
      </c>
      <c r="BB132" s="49" t="s">
        <v>2</v>
      </c>
      <c r="BC132" s="49" t="s">
        <v>2</v>
      </c>
      <c r="BD132" s="49" t="s">
        <v>2</v>
      </c>
      <c r="BE132" s="49" t="s">
        <v>2</v>
      </c>
      <c r="BF132" s="49" t="s">
        <v>2</v>
      </c>
      <c r="BG132" s="49" t="s">
        <v>2</v>
      </c>
      <c r="BH132" s="49" t="s">
        <v>2</v>
      </c>
      <c r="BI132" s="49" t="s">
        <v>2</v>
      </c>
      <c r="BJ132" s="49" t="s">
        <v>2</v>
      </c>
      <c r="BK132" s="49" t="s">
        <v>2</v>
      </c>
      <c r="BL132" s="49" t="s">
        <v>81</v>
      </c>
      <c r="BM132" s="49" t="s">
        <v>81</v>
      </c>
      <c r="BN132" s="49" t="s">
        <v>81</v>
      </c>
      <c r="BO132" s="49" t="s">
        <v>81</v>
      </c>
      <c r="BP132" s="49" t="s">
        <v>81</v>
      </c>
      <c r="BQ132" s="49" t="s">
        <v>2</v>
      </c>
      <c r="BR132" s="49" t="s">
        <v>2</v>
      </c>
      <c r="BS132" s="49" t="s">
        <v>2</v>
      </c>
      <c r="BT132" s="49" t="s">
        <v>2</v>
      </c>
      <c r="BU132" s="49" t="s">
        <v>81</v>
      </c>
    </row>
    <row r="133" spans="1:73" ht="42.75" x14ac:dyDescent="0.2">
      <c r="A133" s="10" t="str" cm="1">
        <f t="array" ref="A133">IF(AND(Filter_Ver=הנחיות!O133, OR(INDEX(OP_Obligations,ROW(),MATCH(Filter_OP,OP_List))=Filter_M,INDEX(OP_Obligations,ROW(),MATCH(Filter_OP,OP_List))=Filter_O,INDEX(OP_Obligations,ROW(),MATCH(Filter_OP,OP_List))=Filter_N,INDEX(OP_Obligations,ROW(),MATCH(Filter_OP,OP_List))=Filter_I)),"√","X")</f>
        <v>√</v>
      </c>
      <c r="B133" s="53" t="str" cm="1">
        <f t="array" ref="B133">INDEX(OP_Obligations,ROW(),MATCH(Filter_OP,OP_List))</f>
        <v>N</v>
      </c>
      <c r="C133" s="48" t="s">
        <v>217</v>
      </c>
      <c r="D133" s="162" t="s">
        <v>216</v>
      </c>
      <c r="E133" s="163"/>
      <c r="F133" s="163"/>
      <c r="G133" s="163"/>
      <c r="H133" s="164"/>
      <c r="I133" s="15" t="s">
        <v>200</v>
      </c>
      <c r="J133" s="16"/>
      <c r="K133" s="16"/>
      <c r="L133" s="15"/>
      <c r="M133" s="15"/>
      <c r="O133" s="11" t="s">
        <v>279</v>
      </c>
      <c r="P133" s="67">
        <f t="shared" si="3"/>
        <v>1</v>
      </c>
      <c r="Q133" s="49" t="s">
        <v>2</v>
      </c>
      <c r="R133" s="49" t="s">
        <v>2</v>
      </c>
      <c r="S133" s="49" t="s">
        <v>2</v>
      </c>
      <c r="T133" s="49" t="s">
        <v>2</v>
      </c>
      <c r="U133" s="49" t="s">
        <v>2</v>
      </c>
      <c r="V133" s="49" t="s">
        <v>2</v>
      </c>
      <c r="W133" s="49" t="s">
        <v>2</v>
      </c>
      <c r="X133" s="49" t="s">
        <v>2</v>
      </c>
      <c r="Y133" s="49" t="s">
        <v>2</v>
      </c>
      <c r="Z133" s="49" t="s">
        <v>2</v>
      </c>
      <c r="AA133" s="49" t="s">
        <v>2</v>
      </c>
      <c r="AB133" s="49" t="s">
        <v>2</v>
      </c>
      <c r="AC133" s="49" t="s">
        <v>2</v>
      </c>
      <c r="AD133" s="49" t="s">
        <v>2</v>
      </c>
      <c r="AE133" s="49" t="s">
        <v>2</v>
      </c>
      <c r="AF133" s="49" t="s">
        <v>2</v>
      </c>
      <c r="AG133" s="49" t="s">
        <v>2</v>
      </c>
      <c r="AH133" s="49" t="s">
        <v>2</v>
      </c>
      <c r="AI133" s="49" t="s">
        <v>2</v>
      </c>
      <c r="AJ133" s="49" t="s">
        <v>2</v>
      </c>
      <c r="AK133" s="49" t="s">
        <v>2</v>
      </c>
      <c r="AL133" s="49" t="s">
        <v>2</v>
      </c>
      <c r="AM133" s="49" t="s">
        <v>2</v>
      </c>
      <c r="AN133" s="49" t="s">
        <v>2</v>
      </c>
      <c r="AO133" s="49" t="s">
        <v>2</v>
      </c>
      <c r="AP133" s="49" t="s">
        <v>2</v>
      </c>
      <c r="AQ133" s="49" t="s">
        <v>2</v>
      </c>
      <c r="AR133" s="49" t="s">
        <v>2</v>
      </c>
      <c r="AS133" s="49" t="s">
        <v>2</v>
      </c>
      <c r="AT133" s="49" t="s">
        <v>2</v>
      </c>
      <c r="AU133" s="49" t="s">
        <v>2</v>
      </c>
      <c r="AV133" s="49" t="s">
        <v>2</v>
      </c>
      <c r="AW133" s="49" t="s">
        <v>2</v>
      </c>
      <c r="AX133" s="49" t="s">
        <v>2</v>
      </c>
      <c r="AY133" s="49" t="s">
        <v>2</v>
      </c>
      <c r="AZ133" s="49" t="s">
        <v>2</v>
      </c>
      <c r="BA133" s="49" t="s">
        <v>2</v>
      </c>
      <c r="BB133" s="49" t="s">
        <v>2</v>
      </c>
      <c r="BC133" s="49" t="s">
        <v>2</v>
      </c>
      <c r="BD133" s="49" t="s">
        <v>2</v>
      </c>
      <c r="BE133" s="49" t="s">
        <v>2</v>
      </c>
      <c r="BF133" s="49" t="s">
        <v>2</v>
      </c>
      <c r="BG133" s="49" t="s">
        <v>2</v>
      </c>
      <c r="BH133" s="49" t="s">
        <v>2</v>
      </c>
      <c r="BI133" s="49" t="s">
        <v>2</v>
      </c>
      <c r="BJ133" s="49" t="s">
        <v>2</v>
      </c>
      <c r="BK133" s="49" t="s">
        <v>2</v>
      </c>
      <c r="BL133" s="49" t="s">
        <v>81</v>
      </c>
      <c r="BM133" s="49" t="s">
        <v>81</v>
      </c>
      <c r="BN133" s="49" t="s">
        <v>81</v>
      </c>
      <c r="BO133" s="49" t="s">
        <v>81</v>
      </c>
      <c r="BP133" s="49" t="s">
        <v>81</v>
      </c>
      <c r="BQ133" s="49" t="s">
        <v>2</v>
      </c>
      <c r="BR133" s="49" t="s">
        <v>2</v>
      </c>
      <c r="BS133" s="49" t="s">
        <v>2</v>
      </c>
      <c r="BT133" s="49" t="s">
        <v>2</v>
      </c>
      <c r="BU133" s="49" t="s">
        <v>81</v>
      </c>
    </row>
    <row r="134" spans="1:73" x14ac:dyDescent="0.2">
      <c r="A134" s="10" t="str" cm="1">
        <f t="array" ref="A134">IF(AND(Filter_Ver=הנחיות!O134, OR(INDEX(OP_Obligations,ROW(),MATCH(Filter_OP,OP_List))=Filter_M,INDEX(OP_Obligations,ROW(),MATCH(Filter_OP,OP_List))=Filter_O,INDEX(OP_Obligations,ROW(),MATCH(Filter_OP,OP_List))=Filter_N,INDEX(OP_Obligations,ROW(),MATCH(Filter_OP,OP_List))=Filter_I)),"√","X")</f>
        <v>√</v>
      </c>
      <c r="B134" s="53" t="str" cm="1">
        <f t="array" ref="B134">INDEX(OP_Obligations,ROW(),MATCH(Filter_OP,OP_List))</f>
        <v>N</v>
      </c>
      <c r="C134" s="48" t="s">
        <v>219</v>
      </c>
      <c r="D134" s="162" t="s">
        <v>218</v>
      </c>
      <c r="E134" s="163"/>
      <c r="F134" s="163"/>
      <c r="G134" s="163"/>
      <c r="H134" s="164"/>
      <c r="I134" s="15"/>
      <c r="J134" s="16"/>
      <c r="K134" s="16"/>
      <c r="L134" s="15"/>
      <c r="M134" s="15"/>
      <c r="O134" s="11" t="s">
        <v>279</v>
      </c>
      <c r="P134" s="67">
        <f t="shared" si="3"/>
        <v>1</v>
      </c>
      <c r="Q134" s="49" t="s">
        <v>2</v>
      </c>
      <c r="R134" s="49" t="s">
        <v>2</v>
      </c>
      <c r="S134" s="49" t="s">
        <v>2</v>
      </c>
      <c r="T134" s="49" t="s">
        <v>2</v>
      </c>
      <c r="U134" s="49" t="s">
        <v>2</v>
      </c>
      <c r="V134" s="49" t="s">
        <v>2</v>
      </c>
      <c r="W134" s="49" t="s">
        <v>2</v>
      </c>
      <c r="X134" s="49" t="s">
        <v>2</v>
      </c>
      <c r="Y134" s="49" t="s">
        <v>2</v>
      </c>
      <c r="Z134" s="49" t="s">
        <v>2</v>
      </c>
      <c r="AA134" s="49" t="s">
        <v>2</v>
      </c>
      <c r="AB134" s="49" t="s">
        <v>2</v>
      </c>
      <c r="AC134" s="49" t="s">
        <v>2</v>
      </c>
      <c r="AD134" s="49" t="s">
        <v>2</v>
      </c>
      <c r="AE134" s="49" t="s">
        <v>2</v>
      </c>
      <c r="AF134" s="49" t="s">
        <v>2</v>
      </c>
      <c r="AG134" s="49" t="s">
        <v>2</v>
      </c>
      <c r="AH134" s="49" t="s">
        <v>2</v>
      </c>
      <c r="AI134" s="49" t="s">
        <v>2</v>
      </c>
      <c r="AJ134" s="49" t="s">
        <v>2</v>
      </c>
      <c r="AK134" s="49" t="s">
        <v>2</v>
      </c>
      <c r="AL134" s="49" t="s">
        <v>2</v>
      </c>
      <c r="AM134" s="49" t="s">
        <v>2</v>
      </c>
      <c r="AN134" s="49" t="s">
        <v>2</v>
      </c>
      <c r="AO134" s="49" t="s">
        <v>2</v>
      </c>
      <c r="AP134" s="49" t="s">
        <v>2</v>
      </c>
      <c r="AQ134" s="49" t="s">
        <v>2</v>
      </c>
      <c r="AR134" s="49" t="s">
        <v>2</v>
      </c>
      <c r="AS134" s="49" t="s">
        <v>2</v>
      </c>
      <c r="AT134" s="49" t="s">
        <v>2</v>
      </c>
      <c r="AU134" s="49" t="s">
        <v>2</v>
      </c>
      <c r="AV134" s="49" t="s">
        <v>2</v>
      </c>
      <c r="AW134" s="49" t="s">
        <v>2</v>
      </c>
      <c r="AX134" s="49" t="s">
        <v>2</v>
      </c>
      <c r="AY134" s="49" t="s">
        <v>2</v>
      </c>
      <c r="AZ134" s="49" t="s">
        <v>2</v>
      </c>
      <c r="BA134" s="49" t="s">
        <v>2</v>
      </c>
      <c r="BB134" s="49" t="s">
        <v>2</v>
      </c>
      <c r="BC134" s="49" t="s">
        <v>2</v>
      </c>
      <c r="BD134" s="49" t="s">
        <v>2</v>
      </c>
      <c r="BE134" s="49" t="s">
        <v>2</v>
      </c>
      <c r="BF134" s="49" t="s">
        <v>2</v>
      </c>
      <c r="BG134" s="49" t="s">
        <v>2</v>
      </c>
      <c r="BH134" s="49" t="s">
        <v>2</v>
      </c>
      <c r="BI134" s="49" t="s">
        <v>2</v>
      </c>
      <c r="BJ134" s="49" t="s">
        <v>2</v>
      </c>
      <c r="BK134" s="49" t="s">
        <v>2</v>
      </c>
      <c r="BL134" s="49" t="s">
        <v>81</v>
      </c>
      <c r="BM134" s="49" t="s">
        <v>81</v>
      </c>
      <c r="BN134" s="49" t="s">
        <v>81</v>
      </c>
      <c r="BO134" s="49" t="s">
        <v>81</v>
      </c>
      <c r="BP134" s="49" t="s">
        <v>81</v>
      </c>
      <c r="BQ134" s="49" t="s">
        <v>2</v>
      </c>
      <c r="BR134" s="49" t="s">
        <v>2</v>
      </c>
      <c r="BS134" s="49" t="s">
        <v>2</v>
      </c>
      <c r="BT134" s="49" t="s">
        <v>2</v>
      </c>
      <c r="BU134" s="49" t="s">
        <v>81</v>
      </c>
    </row>
    <row r="135" spans="1:73" x14ac:dyDescent="0.2">
      <c r="A135" s="10" t="str" cm="1">
        <f t="array" ref="A135">IF(AND(Filter_Ver=הנחיות!O135, OR(INDEX(OP_Obligations,ROW(),MATCH(Filter_OP,OP_List))=Filter_M,INDEX(OP_Obligations,ROW(),MATCH(Filter_OP,OP_List))=Filter_O,INDEX(OP_Obligations,ROW(),MATCH(Filter_OP,OP_List))=Filter_N,INDEX(OP_Obligations,ROW(),MATCH(Filter_OP,OP_List))=Filter_I)),"√","X")</f>
        <v>√</v>
      </c>
      <c r="B135" s="53" t="str" cm="1">
        <f t="array" ref="B135">INDEX(OP_Obligations,ROW(),MATCH(Filter_OP,OP_List))</f>
        <v>N</v>
      </c>
      <c r="C135" s="47" t="s">
        <v>385</v>
      </c>
      <c r="D135" s="148" t="s">
        <v>269</v>
      </c>
      <c r="E135" s="149"/>
      <c r="F135" s="149"/>
      <c r="G135" s="149"/>
      <c r="H135" s="150"/>
      <c r="I135" s="15"/>
      <c r="J135" s="16"/>
      <c r="K135" s="16"/>
      <c r="L135" s="15"/>
      <c r="M135" s="15"/>
      <c r="O135" s="11" t="s">
        <v>279</v>
      </c>
      <c r="P135" s="67">
        <f t="shared" si="3"/>
        <v>1</v>
      </c>
      <c r="Q135" s="49" t="s">
        <v>81</v>
      </c>
      <c r="R135" s="49" t="s">
        <v>81</v>
      </c>
      <c r="S135" s="49" t="s">
        <v>81</v>
      </c>
      <c r="T135" s="49" t="s">
        <v>81</v>
      </c>
      <c r="U135" s="49" t="s">
        <v>81</v>
      </c>
      <c r="V135" s="49" t="s">
        <v>81</v>
      </c>
      <c r="W135" s="49" t="s">
        <v>81</v>
      </c>
      <c r="X135" s="49" t="s">
        <v>81</v>
      </c>
      <c r="Y135" s="49" t="s">
        <v>81</v>
      </c>
      <c r="Z135" s="49" t="s">
        <v>81</v>
      </c>
      <c r="AA135" s="49" t="s">
        <v>81</v>
      </c>
      <c r="AB135" s="49" t="s">
        <v>81</v>
      </c>
      <c r="AC135" s="49" t="s">
        <v>81</v>
      </c>
      <c r="AD135" s="49" t="s">
        <v>81</v>
      </c>
      <c r="AE135" s="49" t="s">
        <v>81</v>
      </c>
      <c r="AF135" s="49" t="s">
        <v>81</v>
      </c>
      <c r="AG135" s="49" t="s">
        <v>81</v>
      </c>
      <c r="AH135" s="49" t="s">
        <v>81</v>
      </c>
      <c r="AI135" s="49" t="s">
        <v>81</v>
      </c>
      <c r="AJ135" s="49" t="s">
        <v>81</v>
      </c>
      <c r="AK135" s="49" t="s">
        <v>81</v>
      </c>
      <c r="AL135" s="49" t="s">
        <v>81</v>
      </c>
      <c r="AM135" s="49" t="s">
        <v>81</v>
      </c>
      <c r="AN135" s="49" t="s">
        <v>81</v>
      </c>
      <c r="AO135" s="49" t="s">
        <v>81</v>
      </c>
      <c r="AP135" s="49" t="s">
        <v>81</v>
      </c>
      <c r="AQ135" s="49" t="s">
        <v>81</v>
      </c>
      <c r="AR135" s="49" t="s">
        <v>81</v>
      </c>
      <c r="AS135" s="49" t="s">
        <v>81</v>
      </c>
      <c r="AT135" s="49" t="s">
        <v>81</v>
      </c>
      <c r="AU135" s="49" t="s">
        <v>81</v>
      </c>
      <c r="AV135" s="49" t="s">
        <v>81</v>
      </c>
      <c r="AW135" s="49" t="s">
        <v>81</v>
      </c>
      <c r="AX135" s="49" t="s">
        <v>81</v>
      </c>
      <c r="AY135" s="49" t="s">
        <v>81</v>
      </c>
      <c r="AZ135" s="49" t="s">
        <v>81</v>
      </c>
      <c r="BA135" s="49" t="s">
        <v>81</v>
      </c>
      <c r="BB135" s="49" t="s">
        <v>81</v>
      </c>
      <c r="BC135" s="49" t="s">
        <v>81</v>
      </c>
      <c r="BD135" s="49" t="s">
        <v>81</v>
      </c>
      <c r="BE135" s="49" t="s">
        <v>81</v>
      </c>
      <c r="BF135" s="49" t="s">
        <v>81</v>
      </c>
      <c r="BG135" s="49" t="s">
        <v>81</v>
      </c>
      <c r="BH135" s="49" t="s">
        <v>81</v>
      </c>
      <c r="BI135" s="49" t="s">
        <v>81</v>
      </c>
      <c r="BJ135" s="49" t="s">
        <v>81</v>
      </c>
      <c r="BK135" s="49" t="s">
        <v>81</v>
      </c>
      <c r="BL135" s="49" t="s">
        <v>2</v>
      </c>
      <c r="BM135" s="49" t="s">
        <v>2</v>
      </c>
      <c r="BN135" s="49" t="s">
        <v>2</v>
      </c>
      <c r="BO135" s="49" t="s">
        <v>2</v>
      </c>
      <c r="BP135" s="49" t="s">
        <v>2</v>
      </c>
      <c r="BQ135" s="49" t="s">
        <v>81</v>
      </c>
      <c r="BR135" s="49" t="s">
        <v>81</v>
      </c>
      <c r="BS135" s="49" t="s">
        <v>81</v>
      </c>
      <c r="BT135" s="49" t="s">
        <v>81</v>
      </c>
      <c r="BU135" s="49" t="s">
        <v>81</v>
      </c>
    </row>
    <row r="136" spans="1:73" x14ac:dyDescent="0.2">
      <c r="A136" s="10" t="str" cm="1">
        <f t="array" ref="A136">IF(AND(Filter_Ver=הנחיות!O136, OR(INDEX(OP_Obligations,ROW(),MATCH(Filter_OP,OP_List))=Filter_M,INDEX(OP_Obligations,ROW(),MATCH(Filter_OP,OP_List))=Filter_O,INDEX(OP_Obligations,ROW(),MATCH(Filter_OP,OP_List))=Filter_N,INDEX(OP_Obligations,ROW(),MATCH(Filter_OP,OP_List))=Filter_I)),"√","X")</f>
        <v>√</v>
      </c>
      <c r="B136" s="53" t="str" cm="1">
        <f t="array" ref="B136">INDEX(OP_Obligations,ROW(),MATCH(Filter_OP,OP_List))</f>
        <v>M</v>
      </c>
      <c r="C136" s="47" t="s">
        <v>386</v>
      </c>
      <c r="D136" s="156" t="s">
        <v>384</v>
      </c>
      <c r="E136" s="157"/>
      <c r="F136" s="157"/>
      <c r="G136" s="157"/>
      <c r="H136" s="158"/>
      <c r="I136" s="15"/>
      <c r="J136" s="16"/>
      <c r="K136" s="16"/>
      <c r="L136" s="15"/>
      <c r="M136" s="15"/>
      <c r="O136" s="11" t="s">
        <v>279</v>
      </c>
      <c r="P136" s="67">
        <f t="shared" si="3"/>
        <v>1</v>
      </c>
      <c r="Q136" s="49" t="s">
        <v>81</v>
      </c>
      <c r="R136" s="49" t="s">
        <v>81</v>
      </c>
      <c r="S136" s="49" t="s">
        <v>81</v>
      </c>
      <c r="T136" s="49" t="s">
        <v>81</v>
      </c>
      <c r="U136" s="49" t="s">
        <v>81</v>
      </c>
      <c r="V136" s="49" t="s">
        <v>81</v>
      </c>
      <c r="W136" s="49" t="s">
        <v>81</v>
      </c>
      <c r="X136" s="49" t="s">
        <v>81</v>
      </c>
      <c r="Y136" s="49" t="s">
        <v>81</v>
      </c>
      <c r="Z136" s="49" t="s">
        <v>81</v>
      </c>
      <c r="AA136" s="49" t="s">
        <v>81</v>
      </c>
      <c r="AB136" s="49" t="s">
        <v>81</v>
      </c>
      <c r="AC136" s="49" t="s">
        <v>81</v>
      </c>
      <c r="AD136" s="49" t="s">
        <v>81</v>
      </c>
      <c r="AE136" s="49" t="s">
        <v>81</v>
      </c>
      <c r="AF136" s="49" t="s">
        <v>81</v>
      </c>
      <c r="AG136" s="49" t="s">
        <v>81</v>
      </c>
      <c r="AH136" s="49" t="s">
        <v>81</v>
      </c>
      <c r="AI136" s="49" t="s">
        <v>81</v>
      </c>
      <c r="AJ136" s="49" t="s">
        <v>81</v>
      </c>
      <c r="AK136" s="49" t="s">
        <v>81</v>
      </c>
      <c r="AL136" s="49" t="s">
        <v>81</v>
      </c>
      <c r="AM136" s="49" t="s">
        <v>81</v>
      </c>
      <c r="AN136" s="49" t="s">
        <v>81</v>
      </c>
      <c r="AO136" s="49" t="s">
        <v>81</v>
      </c>
      <c r="AP136" s="49" t="s">
        <v>81</v>
      </c>
      <c r="AQ136" s="49" t="s">
        <v>81</v>
      </c>
      <c r="AR136" s="49" t="s">
        <v>81</v>
      </c>
      <c r="AS136" s="49" t="s">
        <v>81</v>
      </c>
      <c r="AT136" s="49" t="s">
        <v>81</v>
      </c>
      <c r="AU136" s="49" t="s">
        <v>81</v>
      </c>
      <c r="AV136" s="49" t="s">
        <v>81</v>
      </c>
      <c r="AW136" s="49" t="s">
        <v>81</v>
      </c>
      <c r="AX136" s="49" t="s">
        <v>81</v>
      </c>
      <c r="AY136" s="49" t="s">
        <v>81</v>
      </c>
      <c r="AZ136" s="49" t="s">
        <v>81</v>
      </c>
      <c r="BA136" s="49" t="s">
        <v>81</v>
      </c>
      <c r="BB136" s="49" t="s">
        <v>81</v>
      </c>
      <c r="BC136" s="49" t="s">
        <v>81</v>
      </c>
      <c r="BD136" s="49" t="s">
        <v>81</v>
      </c>
      <c r="BE136" s="49" t="s">
        <v>81</v>
      </c>
      <c r="BF136" s="49" t="s">
        <v>81</v>
      </c>
      <c r="BG136" s="49" t="s">
        <v>81</v>
      </c>
      <c r="BH136" s="49" t="s">
        <v>81</v>
      </c>
      <c r="BI136" s="49" t="s">
        <v>81</v>
      </c>
      <c r="BJ136" s="49" t="s">
        <v>81</v>
      </c>
      <c r="BK136" s="49" t="s">
        <v>81</v>
      </c>
      <c r="BL136" s="49" t="s">
        <v>81</v>
      </c>
      <c r="BM136" s="49" t="s">
        <v>81</v>
      </c>
      <c r="BN136" s="49" t="s">
        <v>81</v>
      </c>
      <c r="BO136" s="49" t="s">
        <v>81</v>
      </c>
      <c r="BP136" s="49" t="s">
        <v>81</v>
      </c>
      <c r="BQ136" s="49" t="s">
        <v>81</v>
      </c>
      <c r="BR136" s="49" t="s">
        <v>81</v>
      </c>
      <c r="BS136" s="49" t="s">
        <v>81</v>
      </c>
      <c r="BT136" s="49" t="s">
        <v>81</v>
      </c>
      <c r="BU136" s="49" t="s">
        <v>2</v>
      </c>
    </row>
    <row r="137" spans="1:73" ht="23.25" x14ac:dyDescent="0.2">
      <c r="A137" s="10" t="str" cm="1">
        <f t="array" ref="A137">IF(AND(Filter_Ver=הנחיות!O137, OR(INDEX(OP_Obligations,ROW(),MATCH(Filter_OP,OP_List))=Filter_M,INDEX(OP_Obligations,ROW(),MATCH(Filter_OP,OP_List))=Filter_O,INDEX(OP_Obligations,ROW(),MATCH(Filter_OP,OP_List))=Filter_N,INDEX(OP_Obligations,ROW(),MATCH(Filter_OP,OP_List))=Filter_I)),"√","X")</f>
        <v>√</v>
      </c>
      <c r="B137" s="52" t="str" cm="1">
        <f t="array" ref="B137">INDEX(OP_Obligations,ROW(),MATCH(Filter_OP,OP_List))</f>
        <v>M</v>
      </c>
      <c r="C137" s="39" t="s">
        <v>252</v>
      </c>
      <c r="D137" s="112" t="s">
        <v>159</v>
      </c>
      <c r="E137" s="113"/>
      <c r="F137" s="113"/>
      <c r="G137" s="113"/>
      <c r="H137" s="114"/>
      <c r="I137" s="14"/>
      <c r="J137" s="14"/>
      <c r="K137" s="14"/>
      <c r="L137" s="14"/>
      <c r="M137" s="14"/>
      <c r="O137" s="11" t="s">
        <v>279</v>
      </c>
      <c r="P137" s="67">
        <f t="shared" si="3"/>
        <v>1</v>
      </c>
      <c r="Q137" s="49" t="s">
        <v>2</v>
      </c>
      <c r="R137" s="49" t="s">
        <v>2</v>
      </c>
      <c r="S137" s="49" t="s">
        <v>2</v>
      </c>
      <c r="T137" s="49" t="s">
        <v>2</v>
      </c>
      <c r="U137" s="49" t="s">
        <v>2</v>
      </c>
      <c r="V137" s="49" t="s">
        <v>2</v>
      </c>
      <c r="W137" s="49" t="s">
        <v>2</v>
      </c>
      <c r="X137" s="49" t="s">
        <v>2</v>
      </c>
      <c r="Y137" s="49" t="s">
        <v>2</v>
      </c>
      <c r="Z137" s="49" t="s">
        <v>2</v>
      </c>
      <c r="AA137" s="49" t="s">
        <v>2</v>
      </c>
      <c r="AB137" s="49" t="s">
        <v>2</v>
      </c>
      <c r="AC137" s="49" t="s">
        <v>2</v>
      </c>
      <c r="AD137" s="49" t="s">
        <v>2</v>
      </c>
      <c r="AE137" s="49" t="s">
        <v>2</v>
      </c>
      <c r="AF137" s="49" t="s">
        <v>2</v>
      </c>
      <c r="AG137" s="49" t="s">
        <v>2</v>
      </c>
      <c r="AH137" s="49" t="s">
        <v>2</v>
      </c>
      <c r="AI137" s="49" t="s">
        <v>2</v>
      </c>
      <c r="AJ137" s="49" t="s">
        <v>2</v>
      </c>
      <c r="AK137" s="49" t="s">
        <v>2</v>
      </c>
      <c r="AL137" s="49" t="s">
        <v>2</v>
      </c>
      <c r="AM137" s="49" t="s">
        <v>2</v>
      </c>
      <c r="AN137" s="49" t="s">
        <v>2</v>
      </c>
      <c r="AO137" s="49" t="s">
        <v>2</v>
      </c>
      <c r="AP137" s="49" t="s">
        <v>2</v>
      </c>
      <c r="AQ137" s="49" t="s">
        <v>2</v>
      </c>
      <c r="AR137" s="49" t="s">
        <v>2</v>
      </c>
      <c r="AS137" s="49" t="s">
        <v>2</v>
      </c>
      <c r="AT137" s="49" t="s">
        <v>2</v>
      </c>
      <c r="AU137" s="49" t="s">
        <v>2</v>
      </c>
      <c r="AV137" s="49" t="s">
        <v>2</v>
      </c>
      <c r="AW137" s="49" t="s">
        <v>2</v>
      </c>
      <c r="AX137" s="49" t="s">
        <v>2</v>
      </c>
      <c r="AY137" s="49" t="s">
        <v>2</v>
      </c>
      <c r="AZ137" s="49" t="s">
        <v>2</v>
      </c>
      <c r="BA137" s="49" t="s">
        <v>2</v>
      </c>
      <c r="BB137" s="49" t="s">
        <v>2</v>
      </c>
      <c r="BC137" s="49" t="s">
        <v>2</v>
      </c>
      <c r="BD137" s="49" t="s">
        <v>2</v>
      </c>
      <c r="BE137" s="49" t="s">
        <v>2</v>
      </c>
      <c r="BF137" s="49" t="s">
        <v>2</v>
      </c>
      <c r="BG137" s="49" t="s">
        <v>2</v>
      </c>
      <c r="BH137" s="49" t="s">
        <v>2</v>
      </c>
      <c r="BI137" s="49" t="s">
        <v>2</v>
      </c>
      <c r="BJ137" s="49" t="s">
        <v>2</v>
      </c>
      <c r="BK137" s="49" t="s">
        <v>2</v>
      </c>
      <c r="BL137" s="49" t="s">
        <v>2</v>
      </c>
      <c r="BM137" s="49" t="s">
        <v>2</v>
      </c>
      <c r="BN137" s="49" t="s">
        <v>2</v>
      </c>
      <c r="BO137" s="49" t="s">
        <v>2</v>
      </c>
      <c r="BP137" s="49" t="s">
        <v>2</v>
      </c>
      <c r="BQ137" s="49" t="s">
        <v>2</v>
      </c>
      <c r="BR137" s="49" t="s">
        <v>2</v>
      </c>
      <c r="BS137" s="49" t="s">
        <v>2</v>
      </c>
      <c r="BT137" s="49" t="s">
        <v>2</v>
      </c>
      <c r="BU137" s="49" t="s">
        <v>2</v>
      </c>
    </row>
    <row r="138" spans="1:73" ht="128.25" x14ac:dyDescent="0.2">
      <c r="A138" s="10" t="str" cm="1">
        <f t="array" ref="A138">IF(AND(Filter_Ver=הנחיות!O138, OR(INDEX(OP_Obligations,ROW(),MATCH(Filter_OP,OP_List))=Filter_M,INDEX(OP_Obligations,ROW(),MATCH(Filter_OP,OP_List))=Filter_O,INDEX(OP_Obligations,ROW(),MATCH(Filter_OP,OP_List))=Filter_N,INDEX(OP_Obligations,ROW(),MATCH(Filter_OP,OP_List))=Filter_I)),"√","X")</f>
        <v>√</v>
      </c>
      <c r="B138" s="53" t="str" cm="1">
        <f t="array" ref="B138">INDEX(OP_Obligations,ROW(),MATCH(Filter_OP,OP_List))</f>
        <v>M</v>
      </c>
      <c r="C138" s="24" t="s">
        <v>252</v>
      </c>
      <c r="D138" s="76" t="s">
        <v>454</v>
      </c>
      <c r="E138" s="38" t="s">
        <v>455</v>
      </c>
      <c r="F138" s="23" t="s">
        <v>456</v>
      </c>
      <c r="G138" s="38" t="s">
        <v>240</v>
      </c>
      <c r="H138" s="20"/>
      <c r="I138" s="15" t="s">
        <v>220</v>
      </c>
      <c r="J138" s="16"/>
      <c r="K138" s="16"/>
      <c r="L138" s="15"/>
      <c r="M138" s="15"/>
      <c r="O138" s="11" t="s">
        <v>279</v>
      </c>
      <c r="P138" s="67">
        <f t="shared" si="3"/>
        <v>1</v>
      </c>
      <c r="Q138" s="49" t="s">
        <v>2</v>
      </c>
      <c r="R138" s="49" t="s">
        <v>2</v>
      </c>
      <c r="S138" s="49" t="s">
        <v>2</v>
      </c>
      <c r="T138" s="49" t="s">
        <v>2</v>
      </c>
      <c r="U138" s="49" t="s">
        <v>2</v>
      </c>
      <c r="V138" s="49" t="s">
        <v>2</v>
      </c>
      <c r="W138" s="49" t="s">
        <v>2</v>
      </c>
      <c r="X138" s="49" t="s">
        <v>2</v>
      </c>
      <c r="Y138" s="49" t="s">
        <v>2</v>
      </c>
      <c r="Z138" s="49" t="s">
        <v>2</v>
      </c>
      <c r="AA138" s="49" t="s">
        <v>2</v>
      </c>
      <c r="AB138" s="49" t="s">
        <v>2</v>
      </c>
      <c r="AC138" s="49" t="s">
        <v>2</v>
      </c>
      <c r="AD138" s="49" t="s">
        <v>2</v>
      </c>
      <c r="AE138" s="49" t="s">
        <v>2</v>
      </c>
      <c r="AF138" s="49" t="s">
        <v>2</v>
      </c>
      <c r="AG138" s="49" t="s">
        <v>2</v>
      </c>
      <c r="AH138" s="49" t="s">
        <v>2</v>
      </c>
      <c r="AI138" s="49" t="s">
        <v>2</v>
      </c>
      <c r="AJ138" s="49" t="s">
        <v>2</v>
      </c>
      <c r="AK138" s="49" t="s">
        <v>2</v>
      </c>
      <c r="AL138" s="49" t="s">
        <v>2</v>
      </c>
      <c r="AM138" s="49" t="s">
        <v>2</v>
      </c>
      <c r="AN138" s="49" t="s">
        <v>2</v>
      </c>
      <c r="AO138" s="49" t="s">
        <v>2</v>
      </c>
      <c r="AP138" s="49" t="s">
        <v>2</v>
      </c>
      <c r="AQ138" s="49" t="s">
        <v>2</v>
      </c>
      <c r="AR138" s="49" t="s">
        <v>2</v>
      </c>
      <c r="AS138" s="49" t="s">
        <v>2</v>
      </c>
      <c r="AT138" s="49" t="s">
        <v>2</v>
      </c>
      <c r="AU138" s="49" t="s">
        <v>2</v>
      </c>
      <c r="AV138" s="49" t="s">
        <v>2</v>
      </c>
      <c r="AW138" s="49" t="s">
        <v>2</v>
      </c>
      <c r="AX138" s="49" t="s">
        <v>2</v>
      </c>
      <c r="AY138" s="49" t="s">
        <v>2</v>
      </c>
      <c r="AZ138" s="49" t="s">
        <v>2</v>
      </c>
      <c r="BA138" s="49" t="s">
        <v>2</v>
      </c>
      <c r="BB138" s="49" t="s">
        <v>2</v>
      </c>
      <c r="BC138" s="49" t="s">
        <v>2</v>
      </c>
      <c r="BD138" s="49" t="s">
        <v>2</v>
      </c>
      <c r="BE138" s="49" t="s">
        <v>2</v>
      </c>
      <c r="BF138" s="49" t="s">
        <v>2</v>
      </c>
      <c r="BG138" s="49" t="s">
        <v>2</v>
      </c>
      <c r="BH138" s="49" t="s">
        <v>2</v>
      </c>
      <c r="BI138" s="49" t="s">
        <v>2</v>
      </c>
      <c r="BJ138" s="49" t="s">
        <v>2</v>
      </c>
      <c r="BK138" s="49" t="s">
        <v>2</v>
      </c>
      <c r="BL138" s="49" t="s">
        <v>2</v>
      </c>
      <c r="BM138" s="49" t="s">
        <v>2</v>
      </c>
      <c r="BN138" s="49" t="s">
        <v>2</v>
      </c>
      <c r="BO138" s="49" t="s">
        <v>2</v>
      </c>
      <c r="BP138" s="49" t="s">
        <v>2</v>
      </c>
      <c r="BQ138" s="49" t="s">
        <v>2</v>
      </c>
      <c r="BR138" s="49" t="s">
        <v>2</v>
      </c>
      <c r="BS138" s="49" t="s">
        <v>2</v>
      </c>
      <c r="BT138" s="49" t="s">
        <v>2</v>
      </c>
      <c r="BU138" s="49" t="s">
        <v>2</v>
      </c>
    </row>
    <row r="139" spans="1:73" ht="23.25" x14ac:dyDescent="0.2">
      <c r="A139" s="10" t="str" cm="1">
        <f t="array" ref="A139">IF(AND(Filter_Ver=הנחיות!O139, OR(INDEX(OP_Obligations,ROW(),MATCH(Filter_OP,OP_List))=Filter_M,INDEX(OP_Obligations,ROW(),MATCH(Filter_OP,OP_List))=Filter_O,INDEX(OP_Obligations,ROW(),MATCH(Filter_OP,OP_List))=Filter_N,INDEX(OP_Obligations,ROW(),MATCH(Filter_OP,OP_List))=Filter_I)),"√","X")</f>
        <v>√</v>
      </c>
      <c r="B139" s="52" t="str" cm="1">
        <f t="array" ref="B139">INDEX(OP_Obligations,ROW(),MATCH(Filter_OP,OP_List))</f>
        <v>M</v>
      </c>
      <c r="C139" s="39" t="s">
        <v>253</v>
      </c>
      <c r="D139" s="112" t="s">
        <v>160</v>
      </c>
      <c r="E139" s="113"/>
      <c r="F139" s="113"/>
      <c r="G139" s="113"/>
      <c r="H139" s="114"/>
      <c r="I139" s="14" t="s">
        <v>134</v>
      </c>
      <c r="J139" s="14" t="s">
        <v>161</v>
      </c>
      <c r="K139" s="14" t="s">
        <v>161</v>
      </c>
      <c r="L139" s="14"/>
      <c r="M139" s="14"/>
      <c r="O139" s="11" t="s">
        <v>279</v>
      </c>
      <c r="P139" s="67">
        <f t="shared" si="3"/>
        <v>1</v>
      </c>
      <c r="Q139" s="49" t="s">
        <v>2</v>
      </c>
      <c r="R139" s="49" t="s">
        <v>2</v>
      </c>
      <c r="S139" s="49" t="s">
        <v>2</v>
      </c>
      <c r="T139" s="49" t="s">
        <v>2</v>
      </c>
      <c r="U139" s="49" t="s">
        <v>2</v>
      </c>
      <c r="V139" s="49" t="s">
        <v>2</v>
      </c>
      <c r="W139" s="49" t="s">
        <v>2</v>
      </c>
      <c r="X139" s="49" t="s">
        <v>2</v>
      </c>
      <c r="Y139" s="49" t="s">
        <v>2</v>
      </c>
      <c r="Z139" s="49" t="s">
        <v>2</v>
      </c>
      <c r="AA139" s="49" t="s">
        <v>2</v>
      </c>
      <c r="AB139" s="49" t="s">
        <v>2</v>
      </c>
      <c r="AC139" s="49" t="s">
        <v>2</v>
      </c>
      <c r="AD139" s="49" t="s">
        <v>2</v>
      </c>
      <c r="AE139" s="49" t="s">
        <v>2</v>
      </c>
      <c r="AF139" s="49" t="s">
        <v>2</v>
      </c>
      <c r="AG139" s="49" t="s">
        <v>2</v>
      </c>
      <c r="AH139" s="49" t="s">
        <v>2</v>
      </c>
      <c r="AI139" s="49" t="s">
        <v>2</v>
      </c>
      <c r="AJ139" s="49" t="s">
        <v>2</v>
      </c>
      <c r="AK139" s="49" t="s">
        <v>2</v>
      </c>
      <c r="AL139" s="49" t="s">
        <v>2</v>
      </c>
      <c r="AM139" s="49" t="s">
        <v>2</v>
      </c>
      <c r="AN139" s="49" t="s">
        <v>2</v>
      </c>
      <c r="AO139" s="49" t="s">
        <v>2</v>
      </c>
      <c r="AP139" s="49" t="s">
        <v>2</v>
      </c>
      <c r="AQ139" s="49" t="s">
        <v>2</v>
      </c>
      <c r="AR139" s="49" t="s">
        <v>2</v>
      </c>
      <c r="AS139" s="49" t="s">
        <v>2</v>
      </c>
      <c r="AT139" s="49" t="s">
        <v>2</v>
      </c>
      <c r="AU139" s="49" t="s">
        <v>2</v>
      </c>
      <c r="AV139" s="49" t="s">
        <v>2</v>
      </c>
      <c r="AW139" s="49" t="s">
        <v>2</v>
      </c>
      <c r="AX139" s="49" t="s">
        <v>2</v>
      </c>
      <c r="AY139" s="49" t="s">
        <v>2</v>
      </c>
      <c r="AZ139" s="49" t="s">
        <v>2</v>
      </c>
      <c r="BA139" s="49" t="s">
        <v>2</v>
      </c>
      <c r="BB139" s="49" t="s">
        <v>2</v>
      </c>
      <c r="BC139" s="49" t="s">
        <v>2</v>
      </c>
      <c r="BD139" s="49" t="s">
        <v>2</v>
      </c>
      <c r="BE139" s="49" t="s">
        <v>2</v>
      </c>
      <c r="BF139" s="49" t="s">
        <v>2</v>
      </c>
      <c r="BG139" s="49" t="s">
        <v>2</v>
      </c>
      <c r="BH139" s="49" t="s">
        <v>2</v>
      </c>
      <c r="BI139" s="49" t="s">
        <v>2</v>
      </c>
      <c r="BJ139" s="49" t="s">
        <v>2</v>
      </c>
      <c r="BK139" s="49" t="s">
        <v>2</v>
      </c>
      <c r="BL139" s="49" t="s">
        <v>2</v>
      </c>
      <c r="BM139" s="49" t="s">
        <v>2</v>
      </c>
      <c r="BN139" s="49" t="s">
        <v>2</v>
      </c>
      <c r="BO139" s="49" t="s">
        <v>2</v>
      </c>
      <c r="BP139" s="49" t="s">
        <v>2</v>
      </c>
      <c r="BQ139" s="49" t="s">
        <v>2</v>
      </c>
      <c r="BR139" s="49" t="s">
        <v>2</v>
      </c>
      <c r="BS139" s="49" t="s">
        <v>2</v>
      </c>
      <c r="BT139" s="49" t="s">
        <v>2</v>
      </c>
      <c r="BU139" s="49" t="s">
        <v>2</v>
      </c>
    </row>
    <row r="140" spans="1:73" ht="23.25" x14ac:dyDescent="0.35">
      <c r="A140" s="10" t="str" cm="1">
        <f t="array" ref="A140">IF(AND(Filter_Ver=הנחיות!O140, OR(INDEX(OP_Obligations,ROW(),MATCH(Filter_OP,OP_List))=Filter_M,INDEX(OP_Obligations,ROW(),MATCH(Filter_OP,OP_List))=Filter_O,INDEX(OP_Obligations,ROW(),MATCH(Filter_OP,OP_List))=Filter_N,INDEX(OP_Obligations,ROW(),MATCH(Filter_OP,OP_List))=Filter_I)),"√","X")</f>
        <v>√</v>
      </c>
      <c r="B140" s="53" t="str" cm="1">
        <f t="array" ref="B140">INDEX(OP_Obligations,ROW(),MATCH(Filter_OP,OP_List))</f>
        <v>M</v>
      </c>
      <c r="C140" s="24" t="s">
        <v>253</v>
      </c>
      <c r="D140" s="78" t="s">
        <v>221</v>
      </c>
      <c r="E140" s="21"/>
      <c r="F140" s="21"/>
      <c r="G140" s="21"/>
      <c r="H140" s="22"/>
      <c r="I140" s="15"/>
      <c r="J140" s="16"/>
      <c r="K140" s="16"/>
      <c r="L140" s="15"/>
      <c r="M140" s="15"/>
      <c r="O140" s="11" t="s">
        <v>279</v>
      </c>
      <c r="P140" s="67">
        <f t="shared" si="3"/>
        <v>1</v>
      </c>
      <c r="Q140" s="49" t="s">
        <v>2</v>
      </c>
      <c r="R140" s="49" t="s">
        <v>2</v>
      </c>
      <c r="S140" s="49" t="s">
        <v>2</v>
      </c>
      <c r="T140" s="49" t="s">
        <v>2</v>
      </c>
      <c r="U140" s="49" t="s">
        <v>2</v>
      </c>
      <c r="V140" s="49" t="s">
        <v>2</v>
      </c>
      <c r="W140" s="49" t="s">
        <v>2</v>
      </c>
      <c r="X140" s="49" t="s">
        <v>2</v>
      </c>
      <c r="Y140" s="49" t="s">
        <v>2</v>
      </c>
      <c r="Z140" s="49" t="s">
        <v>2</v>
      </c>
      <c r="AA140" s="49" t="s">
        <v>2</v>
      </c>
      <c r="AB140" s="49" t="s">
        <v>2</v>
      </c>
      <c r="AC140" s="49" t="s">
        <v>2</v>
      </c>
      <c r="AD140" s="49" t="s">
        <v>2</v>
      </c>
      <c r="AE140" s="49" t="s">
        <v>2</v>
      </c>
      <c r="AF140" s="49" t="s">
        <v>2</v>
      </c>
      <c r="AG140" s="49" t="s">
        <v>2</v>
      </c>
      <c r="AH140" s="49" t="s">
        <v>2</v>
      </c>
      <c r="AI140" s="49" t="s">
        <v>2</v>
      </c>
      <c r="AJ140" s="49" t="s">
        <v>2</v>
      </c>
      <c r="AK140" s="49" t="s">
        <v>2</v>
      </c>
      <c r="AL140" s="49" t="s">
        <v>2</v>
      </c>
      <c r="AM140" s="49" t="s">
        <v>2</v>
      </c>
      <c r="AN140" s="49" t="s">
        <v>2</v>
      </c>
      <c r="AO140" s="49" t="s">
        <v>2</v>
      </c>
      <c r="AP140" s="49" t="s">
        <v>2</v>
      </c>
      <c r="AQ140" s="49" t="s">
        <v>2</v>
      </c>
      <c r="AR140" s="49" t="s">
        <v>2</v>
      </c>
      <c r="AS140" s="49" t="s">
        <v>2</v>
      </c>
      <c r="AT140" s="49" t="s">
        <v>2</v>
      </c>
      <c r="AU140" s="49" t="s">
        <v>2</v>
      </c>
      <c r="AV140" s="49" t="s">
        <v>2</v>
      </c>
      <c r="AW140" s="49" t="s">
        <v>2</v>
      </c>
      <c r="AX140" s="49" t="s">
        <v>2</v>
      </c>
      <c r="AY140" s="49" t="s">
        <v>2</v>
      </c>
      <c r="AZ140" s="49" t="s">
        <v>2</v>
      </c>
      <c r="BA140" s="49" t="s">
        <v>2</v>
      </c>
      <c r="BB140" s="49" t="s">
        <v>2</v>
      </c>
      <c r="BC140" s="49" t="s">
        <v>2</v>
      </c>
      <c r="BD140" s="49" t="s">
        <v>2</v>
      </c>
      <c r="BE140" s="49" t="s">
        <v>2</v>
      </c>
      <c r="BF140" s="49" t="s">
        <v>2</v>
      </c>
      <c r="BG140" s="49" t="s">
        <v>2</v>
      </c>
      <c r="BH140" s="49" t="s">
        <v>2</v>
      </c>
      <c r="BI140" s="49" t="s">
        <v>2</v>
      </c>
      <c r="BJ140" s="49" t="s">
        <v>2</v>
      </c>
      <c r="BK140" s="49" t="s">
        <v>2</v>
      </c>
      <c r="BL140" s="49" t="s">
        <v>2</v>
      </c>
      <c r="BM140" s="49" t="s">
        <v>2</v>
      </c>
      <c r="BN140" s="49" t="s">
        <v>2</v>
      </c>
      <c r="BO140" s="49" t="s">
        <v>2</v>
      </c>
      <c r="BP140" s="49" t="s">
        <v>2</v>
      </c>
      <c r="BQ140" s="49" t="s">
        <v>2</v>
      </c>
      <c r="BR140" s="49" t="s">
        <v>2</v>
      </c>
      <c r="BS140" s="49" t="s">
        <v>2</v>
      </c>
      <c r="BT140" s="49" t="s">
        <v>2</v>
      </c>
      <c r="BU140" s="49" t="s">
        <v>2</v>
      </c>
    </row>
    <row r="141" spans="1:73" ht="15" x14ac:dyDescent="0.25">
      <c r="A141" s="10" t="str" cm="1">
        <f t="array" ref="A141">IF(AND(Filter_Ver=הנחיות!O141, OR(INDEX(OP_Obligations,ROW(),MATCH(Filter_OP,OP_List))=Filter_M,INDEX(OP_Obligations,ROW(),MATCH(Filter_OP,OP_List))=Filter_O,INDEX(OP_Obligations,ROW(),MATCH(Filter_OP,OP_List))=Filter_N,INDEX(OP_Obligations,ROW(),MATCH(Filter_OP,OP_List))=Filter_I)),"√","X")</f>
        <v>√</v>
      </c>
      <c r="B141" s="53" t="str" cm="1">
        <f t="array" ref="B141">INDEX(OP_Obligations,ROW(),MATCH(Filter_OP,OP_List))</f>
        <v>M</v>
      </c>
      <c r="C141" s="24" t="s">
        <v>253</v>
      </c>
      <c r="D141" s="25" t="s">
        <v>0</v>
      </c>
      <c r="E141" s="26" t="s">
        <v>222</v>
      </c>
      <c r="F141" s="27" t="s">
        <v>223</v>
      </c>
      <c r="G141" s="26" t="s">
        <v>224</v>
      </c>
      <c r="H141" s="22"/>
      <c r="I141" s="15"/>
      <c r="J141" s="16"/>
      <c r="K141" s="16"/>
      <c r="L141" s="15"/>
      <c r="M141" s="15"/>
      <c r="O141" s="11" t="s">
        <v>279</v>
      </c>
      <c r="P141" s="67">
        <f t="shared" si="3"/>
        <v>1</v>
      </c>
      <c r="Q141" s="49" t="s">
        <v>2</v>
      </c>
      <c r="R141" s="49" t="s">
        <v>2</v>
      </c>
      <c r="S141" s="49" t="s">
        <v>2</v>
      </c>
      <c r="T141" s="49" t="s">
        <v>2</v>
      </c>
      <c r="U141" s="49" t="s">
        <v>2</v>
      </c>
      <c r="V141" s="49" t="s">
        <v>2</v>
      </c>
      <c r="W141" s="49" t="s">
        <v>2</v>
      </c>
      <c r="X141" s="49" t="s">
        <v>2</v>
      </c>
      <c r="Y141" s="49" t="s">
        <v>2</v>
      </c>
      <c r="Z141" s="49" t="s">
        <v>2</v>
      </c>
      <c r="AA141" s="49" t="s">
        <v>2</v>
      </c>
      <c r="AB141" s="49" t="s">
        <v>2</v>
      </c>
      <c r="AC141" s="49" t="s">
        <v>2</v>
      </c>
      <c r="AD141" s="49" t="s">
        <v>2</v>
      </c>
      <c r="AE141" s="49" t="s">
        <v>2</v>
      </c>
      <c r="AF141" s="49" t="s">
        <v>2</v>
      </c>
      <c r="AG141" s="49" t="s">
        <v>2</v>
      </c>
      <c r="AH141" s="49" t="s">
        <v>2</v>
      </c>
      <c r="AI141" s="49" t="s">
        <v>2</v>
      </c>
      <c r="AJ141" s="49" t="s">
        <v>2</v>
      </c>
      <c r="AK141" s="49" t="s">
        <v>2</v>
      </c>
      <c r="AL141" s="49" t="s">
        <v>2</v>
      </c>
      <c r="AM141" s="49" t="s">
        <v>2</v>
      </c>
      <c r="AN141" s="49" t="s">
        <v>2</v>
      </c>
      <c r="AO141" s="49" t="s">
        <v>2</v>
      </c>
      <c r="AP141" s="49" t="s">
        <v>2</v>
      </c>
      <c r="AQ141" s="49" t="s">
        <v>2</v>
      </c>
      <c r="AR141" s="49" t="s">
        <v>2</v>
      </c>
      <c r="AS141" s="49" t="s">
        <v>2</v>
      </c>
      <c r="AT141" s="49" t="s">
        <v>2</v>
      </c>
      <c r="AU141" s="49" t="s">
        <v>2</v>
      </c>
      <c r="AV141" s="49" t="s">
        <v>2</v>
      </c>
      <c r="AW141" s="49" t="s">
        <v>2</v>
      </c>
      <c r="AX141" s="49" t="s">
        <v>2</v>
      </c>
      <c r="AY141" s="49" t="s">
        <v>2</v>
      </c>
      <c r="AZ141" s="49" t="s">
        <v>2</v>
      </c>
      <c r="BA141" s="49" t="s">
        <v>2</v>
      </c>
      <c r="BB141" s="49" t="s">
        <v>2</v>
      </c>
      <c r="BC141" s="49" t="s">
        <v>2</v>
      </c>
      <c r="BD141" s="49" t="s">
        <v>2</v>
      </c>
      <c r="BE141" s="49" t="s">
        <v>2</v>
      </c>
      <c r="BF141" s="49" t="s">
        <v>2</v>
      </c>
      <c r="BG141" s="49" t="s">
        <v>2</v>
      </c>
      <c r="BH141" s="49" t="s">
        <v>2</v>
      </c>
      <c r="BI141" s="49" t="s">
        <v>2</v>
      </c>
      <c r="BJ141" s="49" t="s">
        <v>2</v>
      </c>
      <c r="BK141" s="49" t="s">
        <v>2</v>
      </c>
      <c r="BL141" s="49" t="s">
        <v>2</v>
      </c>
      <c r="BM141" s="49" t="s">
        <v>2</v>
      </c>
      <c r="BN141" s="49" t="s">
        <v>2</v>
      </c>
      <c r="BO141" s="49" t="s">
        <v>2</v>
      </c>
      <c r="BP141" s="49" t="s">
        <v>2</v>
      </c>
      <c r="BQ141" s="49" t="s">
        <v>2</v>
      </c>
      <c r="BR141" s="49" t="s">
        <v>2</v>
      </c>
      <c r="BS141" s="49" t="s">
        <v>2</v>
      </c>
      <c r="BT141" s="49" t="s">
        <v>2</v>
      </c>
      <c r="BU141" s="49" t="s">
        <v>2</v>
      </c>
    </row>
    <row r="142" spans="1:73" x14ac:dyDescent="0.2">
      <c r="A142" s="10" t="str" cm="1">
        <f t="array" ref="A142">IF(AND(Filter_Ver=הנחיות!O142, OR(INDEX(OP_Obligations,ROW(),MATCH(Filter_OP,OP_List))=Filter_M,INDEX(OP_Obligations,ROW(),MATCH(Filter_OP,OP_List))=Filter_O,INDEX(OP_Obligations,ROW(),MATCH(Filter_OP,OP_List))=Filter_N,INDEX(OP_Obligations,ROW(),MATCH(Filter_OP,OP_List))=Filter_I)),"√","X")</f>
        <v>√</v>
      </c>
      <c r="B142" s="53" t="str" cm="1">
        <f t="array" ref="B142">INDEX(OP_Obligations,ROW(),MATCH(Filter_OP,OP_List))</f>
        <v>M</v>
      </c>
      <c r="C142" s="24" t="s">
        <v>253</v>
      </c>
      <c r="D142" s="35">
        <v>1</v>
      </c>
      <c r="E142" s="28" t="s">
        <v>225</v>
      </c>
      <c r="F142" s="29" t="s">
        <v>226</v>
      </c>
      <c r="G142" s="30"/>
      <c r="H142" s="22"/>
      <c r="I142" s="15"/>
      <c r="J142" s="16"/>
      <c r="K142" s="16"/>
      <c r="L142" s="15"/>
      <c r="M142" s="15"/>
      <c r="O142" s="11" t="s">
        <v>279</v>
      </c>
      <c r="P142" s="67">
        <f t="shared" si="3"/>
        <v>1</v>
      </c>
      <c r="Q142" s="49" t="s">
        <v>2</v>
      </c>
      <c r="R142" s="49" t="s">
        <v>2</v>
      </c>
      <c r="S142" s="49" t="s">
        <v>2</v>
      </c>
      <c r="T142" s="49" t="s">
        <v>2</v>
      </c>
      <c r="U142" s="49" t="s">
        <v>2</v>
      </c>
      <c r="V142" s="49" t="s">
        <v>2</v>
      </c>
      <c r="W142" s="49" t="s">
        <v>2</v>
      </c>
      <c r="X142" s="49" t="s">
        <v>2</v>
      </c>
      <c r="Y142" s="49" t="s">
        <v>2</v>
      </c>
      <c r="Z142" s="49" t="s">
        <v>2</v>
      </c>
      <c r="AA142" s="49" t="s">
        <v>2</v>
      </c>
      <c r="AB142" s="49" t="s">
        <v>2</v>
      </c>
      <c r="AC142" s="49" t="s">
        <v>2</v>
      </c>
      <c r="AD142" s="49" t="s">
        <v>2</v>
      </c>
      <c r="AE142" s="49" t="s">
        <v>2</v>
      </c>
      <c r="AF142" s="49" t="s">
        <v>2</v>
      </c>
      <c r="AG142" s="49" t="s">
        <v>2</v>
      </c>
      <c r="AH142" s="49" t="s">
        <v>2</v>
      </c>
      <c r="AI142" s="49" t="s">
        <v>2</v>
      </c>
      <c r="AJ142" s="49" t="s">
        <v>2</v>
      </c>
      <c r="AK142" s="49" t="s">
        <v>2</v>
      </c>
      <c r="AL142" s="49" t="s">
        <v>2</v>
      </c>
      <c r="AM142" s="49" t="s">
        <v>2</v>
      </c>
      <c r="AN142" s="49" t="s">
        <v>2</v>
      </c>
      <c r="AO142" s="49" t="s">
        <v>2</v>
      </c>
      <c r="AP142" s="49" t="s">
        <v>2</v>
      </c>
      <c r="AQ142" s="49" t="s">
        <v>2</v>
      </c>
      <c r="AR142" s="49" t="s">
        <v>2</v>
      </c>
      <c r="AS142" s="49" t="s">
        <v>2</v>
      </c>
      <c r="AT142" s="49" t="s">
        <v>2</v>
      </c>
      <c r="AU142" s="49" t="s">
        <v>2</v>
      </c>
      <c r="AV142" s="49" t="s">
        <v>2</v>
      </c>
      <c r="AW142" s="49" t="s">
        <v>2</v>
      </c>
      <c r="AX142" s="49" t="s">
        <v>2</v>
      </c>
      <c r="AY142" s="49" t="s">
        <v>2</v>
      </c>
      <c r="AZ142" s="49" t="s">
        <v>2</v>
      </c>
      <c r="BA142" s="49" t="s">
        <v>2</v>
      </c>
      <c r="BB142" s="49" t="s">
        <v>2</v>
      </c>
      <c r="BC142" s="49" t="s">
        <v>2</v>
      </c>
      <c r="BD142" s="49" t="s">
        <v>2</v>
      </c>
      <c r="BE142" s="49" t="s">
        <v>2</v>
      </c>
      <c r="BF142" s="49" t="s">
        <v>2</v>
      </c>
      <c r="BG142" s="49" t="s">
        <v>2</v>
      </c>
      <c r="BH142" s="49" t="s">
        <v>2</v>
      </c>
      <c r="BI142" s="49" t="s">
        <v>2</v>
      </c>
      <c r="BJ142" s="49" t="s">
        <v>2</v>
      </c>
      <c r="BK142" s="49" t="s">
        <v>2</v>
      </c>
      <c r="BL142" s="49" t="s">
        <v>2</v>
      </c>
      <c r="BM142" s="49" t="s">
        <v>2</v>
      </c>
      <c r="BN142" s="49" t="s">
        <v>2</v>
      </c>
      <c r="BO142" s="49" t="s">
        <v>2</v>
      </c>
      <c r="BP142" s="49" t="s">
        <v>2</v>
      </c>
      <c r="BQ142" s="49" t="s">
        <v>2</v>
      </c>
      <c r="BR142" s="49" t="s">
        <v>2</v>
      </c>
      <c r="BS142" s="49" t="s">
        <v>2</v>
      </c>
      <c r="BT142" s="49" t="s">
        <v>2</v>
      </c>
      <c r="BU142" s="49" t="s">
        <v>2</v>
      </c>
    </row>
    <row r="143" spans="1:73" x14ac:dyDescent="0.2">
      <c r="A143" s="10" t="str" cm="1">
        <f t="array" ref="A143">IF(AND(Filter_Ver=הנחיות!O143, OR(INDEX(OP_Obligations,ROW(),MATCH(Filter_OP,OP_List))=Filter_M,INDEX(OP_Obligations,ROW(),MATCH(Filter_OP,OP_List))=Filter_O,INDEX(OP_Obligations,ROW(),MATCH(Filter_OP,OP_List))=Filter_N,INDEX(OP_Obligations,ROW(),MATCH(Filter_OP,OP_List))=Filter_I)),"√","X")</f>
        <v>√</v>
      </c>
      <c r="B143" s="53" t="str" cm="1">
        <f t="array" ref="B143">INDEX(OP_Obligations,ROW(),MATCH(Filter_OP,OP_List))</f>
        <v>M</v>
      </c>
      <c r="C143" s="24" t="s">
        <v>253</v>
      </c>
      <c r="D143" s="35">
        <v>2</v>
      </c>
      <c r="E143" s="28" t="s">
        <v>227</v>
      </c>
      <c r="F143" s="31"/>
      <c r="G143" s="32"/>
      <c r="H143" s="22"/>
      <c r="I143" s="15"/>
      <c r="J143" s="16"/>
      <c r="K143" s="16"/>
      <c r="L143" s="15"/>
      <c r="M143" s="15"/>
      <c r="O143" s="11" t="s">
        <v>279</v>
      </c>
      <c r="P143" s="67">
        <f t="shared" si="3"/>
        <v>1</v>
      </c>
      <c r="Q143" s="49" t="s">
        <v>2</v>
      </c>
      <c r="R143" s="49" t="s">
        <v>2</v>
      </c>
      <c r="S143" s="49" t="s">
        <v>2</v>
      </c>
      <c r="T143" s="49" t="s">
        <v>2</v>
      </c>
      <c r="U143" s="49" t="s">
        <v>2</v>
      </c>
      <c r="V143" s="49" t="s">
        <v>2</v>
      </c>
      <c r="W143" s="49" t="s">
        <v>2</v>
      </c>
      <c r="X143" s="49" t="s">
        <v>2</v>
      </c>
      <c r="Y143" s="49" t="s">
        <v>2</v>
      </c>
      <c r="Z143" s="49" t="s">
        <v>2</v>
      </c>
      <c r="AA143" s="49" t="s">
        <v>2</v>
      </c>
      <c r="AB143" s="49" t="s">
        <v>2</v>
      </c>
      <c r="AC143" s="49" t="s">
        <v>2</v>
      </c>
      <c r="AD143" s="49" t="s">
        <v>2</v>
      </c>
      <c r="AE143" s="49" t="s">
        <v>2</v>
      </c>
      <c r="AF143" s="49" t="s">
        <v>2</v>
      </c>
      <c r="AG143" s="49" t="s">
        <v>2</v>
      </c>
      <c r="AH143" s="49" t="s">
        <v>2</v>
      </c>
      <c r="AI143" s="49" t="s">
        <v>2</v>
      </c>
      <c r="AJ143" s="49" t="s">
        <v>2</v>
      </c>
      <c r="AK143" s="49" t="s">
        <v>2</v>
      </c>
      <c r="AL143" s="49" t="s">
        <v>2</v>
      </c>
      <c r="AM143" s="49" t="s">
        <v>2</v>
      </c>
      <c r="AN143" s="49" t="s">
        <v>2</v>
      </c>
      <c r="AO143" s="49" t="s">
        <v>2</v>
      </c>
      <c r="AP143" s="49" t="s">
        <v>2</v>
      </c>
      <c r="AQ143" s="49" t="s">
        <v>2</v>
      </c>
      <c r="AR143" s="49" t="s">
        <v>2</v>
      </c>
      <c r="AS143" s="49" t="s">
        <v>2</v>
      </c>
      <c r="AT143" s="49" t="s">
        <v>2</v>
      </c>
      <c r="AU143" s="49" t="s">
        <v>2</v>
      </c>
      <c r="AV143" s="49" t="s">
        <v>2</v>
      </c>
      <c r="AW143" s="49" t="s">
        <v>2</v>
      </c>
      <c r="AX143" s="49" t="s">
        <v>2</v>
      </c>
      <c r="AY143" s="49" t="s">
        <v>2</v>
      </c>
      <c r="AZ143" s="49" t="s">
        <v>2</v>
      </c>
      <c r="BA143" s="49" t="s">
        <v>2</v>
      </c>
      <c r="BB143" s="49" t="s">
        <v>2</v>
      </c>
      <c r="BC143" s="49" t="s">
        <v>2</v>
      </c>
      <c r="BD143" s="49" t="s">
        <v>2</v>
      </c>
      <c r="BE143" s="49" t="s">
        <v>2</v>
      </c>
      <c r="BF143" s="49" t="s">
        <v>2</v>
      </c>
      <c r="BG143" s="49" t="s">
        <v>2</v>
      </c>
      <c r="BH143" s="49" t="s">
        <v>2</v>
      </c>
      <c r="BI143" s="49" t="s">
        <v>2</v>
      </c>
      <c r="BJ143" s="49" t="s">
        <v>2</v>
      </c>
      <c r="BK143" s="49" t="s">
        <v>2</v>
      </c>
      <c r="BL143" s="49" t="s">
        <v>2</v>
      </c>
      <c r="BM143" s="49" t="s">
        <v>2</v>
      </c>
      <c r="BN143" s="49" t="s">
        <v>2</v>
      </c>
      <c r="BO143" s="49" t="s">
        <v>2</v>
      </c>
      <c r="BP143" s="49" t="s">
        <v>2</v>
      </c>
      <c r="BQ143" s="49" t="s">
        <v>2</v>
      </c>
      <c r="BR143" s="49" t="s">
        <v>2</v>
      </c>
      <c r="BS143" s="49" t="s">
        <v>2</v>
      </c>
      <c r="BT143" s="49" t="s">
        <v>2</v>
      </c>
      <c r="BU143" s="49" t="s">
        <v>2</v>
      </c>
    </row>
    <row r="144" spans="1:73" ht="15" x14ac:dyDescent="0.2">
      <c r="A144" s="10" t="str" cm="1">
        <f t="array" ref="A144">IF(AND(Filter_Ver=הנחיות!O144, OR(INDEX(OP_Obligations,ROW(),MATCH(Filter_OP,OP_List))=Filter_M,INDEX(OP_Obligations,ROW(),MATCH(Filter_OP,OP_List))=Filter_O,INDEX(OP_Obligations,ROW(),MATCH(Filter_OP,OP_List))=Filter_N,INDEX(OP_Obligations,ROW(),MATCH(Filter_OP,OP_List))=Filter_I)),"√","X")</f>
        <v>√</v>
      </c>
      <c r="B144" s="53" t="str" cm="1">
        <f t="array" ref="B144">INDEX(OP_Obligations,ROW(),MATCH(Filter_OP,OP_List))</f>
        <v>M</v>
      </c>
      <c r="C144" s="24" t="s">
        <v>253</v>
      </c>
      <c r="D144" s="35">
        <v>2.1</v>
      </c>
      <c r="E144" s="33" t="s">
        <v>228</v>
      </c>
      <c r="F144" s="34">
        <v>2</v>
      </c>
      <c r="G144" s="28" t="s">
        <v>239</v>
      </c>
      <c r="H144" s="22"/>
      <c r="I144" s="15"/>
      <c r="J144" s="16"/>
      <c r="K144" s="16"/>
      <c r="L144" s="15"/>
      <c r="M144" s="15"/>
      <c r="O144" s="11" t="s">
        <v>279</v>
      </c>
      <c r="P144" s="67">
        <f t="shared" ref="P144:P155" si="5">_xlfn.NUMBERVALUE($O144)</f>
        <v>1</v>
      </c>
      <c r="Q144" s="49" t="s">
        <v>2</v>
      </c>
      <c r="R144" s="49" t="s">
        <v>2</v>
      </c>
      <c r="S144" s="49" t="s">
        <v>2</v>
      </c>
      <c r="T144" s="49" t="s">
        <v>2</v>
      </c>
      <c r="U144" s="49" t="s">
        <v>2</v>
      </c>
      <c r="V144" s="49" t="s">
        <v>2</v>
      </c>
      <c r="W144" s="49" t="s">
        <v>2</v>
      </c>
      <c r="X144" s="49" t="s">
        <v>2</v>
      </c>
      <c r="Y144" s="49" t="s">
        <v>2</v>
      </c>
      <c r="Z144" s="49" t="s">
        <v>2</v>
      </c>
      <c r="AA144" s="49" t="s">
        <v>2</v>
      </c>
      <c r="AB144" s="49" t="s">
        <v>2</v>
      </c>
      <c r="AC144" s="49" t="s">
        <v>2</v>
      </c>
      <c r="AD144" s="49" t="s">
        <v>2</v>
      </c>
      <c r="AE144" s="49" t="s">
        <v>2</v>
      </c>
      <c r="AF144" s="49" t="s">
        <v>2</v>
      </c>
      <c r="AG144" s="49" t="s">
        <v>2</v>
      </c>
      <c r="AH144" s="49" t="s">
        <v>2</v>
      </c>
      <c r="AI144" s="49" t="s">
        <v>2</v>
      </c>
      <c r="AJ144" s="49" t="s">
        <v>2</v>
      </c>
      <c r="AK144" s="49" t="s">
        <v>2</v>
      </c>
      <c r="AL144" s="49" t="s">
        <v>2</v>
      </c>
      <c r="AM144" s="49" t="s">
        <v>2</v>
      </c>
      <c r="AN144" s="49" t="s">
        <v>2</v>
      </c>
      <c r="AO144" s="49" t="s">
        <v>2</v>
      </c>
      <c r="AP144" s="49" t="s">
        <v>2</v>
      </c>
      <c r="AQ144" s="49" t="s">
        <v>2</v>
      </c>
      <c r="AR144" s="49" t="s">
        <v>2</v>
      </c>
      <c r="AS144" s="49" t="s">
        <v>2</v>
      </c>
      <c r="AT144" s="49" t="s">
        <v>2</v>
      </c>
      <c r="AU144" s="49" t="s">
        <v>2</v>
      </c>
      <c r="AV144" s="49" t="s">
        <v>2</v>
      </c>
      <c r="AW144" s="49" t="s">
        <v>2</v>
      </c>
      <c r="AX144" s="49" t="s">
        <v>2</v>
      </c>
      <c r="AY144" s="49" t="s">
        <v>2</v>
      </c>
      <c r="AZ144" s="49" t="s">
        <v>2</v>
      </c>
      <c r="BA144" s="49" t="s">
        <v>2</v>
      </c>
      <c r="BB144" s="49" t="s">
        <v>2</v>
      </c>
      <c r="BC144" s="49" t="s">
        <v>2</v>
      </c>
      <c r="BD144" s="49" t="s">
        <v>2</v>
      </c>
      <c r="BE144" s="49" t="s">
        <v>2</v>
      </c>
      <c r="BF144" s="49" t="s">
        <v>2</v>
      </c>
      <c r="BG144" s="49" t="s">
        <v>2</v>
      </c>
      <c r="BH144" s="49" t="s">
        <v>2</v>
      </c>
      <c r="BI144" s="49" t="s">
        <v>2</v>
      </c>
      <c r="BJ144" s="49" t="s">
        <v>2</v>
      </c>
      <c r="BK144" s="49" t="s">
        <v>2</v>
      </c>
      <c r="BL144" s="49" t="s">
        <v>2</v>
      </c>
      <c r="BM144" s="49" t="s">
        <v>2</v>
      </c>
      <c r="BN144" s="49" t="s">
        <v>2</v>
      </c>
      <c r="BO144" s="49" t="s">
        <v>2</v>
      </c>
      <c r="BP144" s="49" t="s">
        <v>2</v>
      </c>
      <c r="BQ144" s="49" t="s">
        <v>2</v>
      </c>
      <c r="BR144" s="49" t="s">
        <v>2</v>
      </c>
      <c r="BS144" s="49" t="s">
        <v>2</v>
      </c>
      <c r="BT144" s="49" t="s">
        <v>2</v>
      </c>
      <c r="BU144" s="49" t="s">
        <v>2</v>
      </c>
    </row>
    <row r="145" spans="1:73" ht="15" x14ac:dyDescent="0.2">
      <c r="A145" s="10" t="str" cm="1">
        <f t="array" ref="A145">IF(AND(Filter_Ver=הנחיות!O145, OR(INDEX(OP_Obligations,ROW(),MATCH(Filter_OP,OP_List))=Filter_M,INDEX(OP_Obligations,ROW(),MATCH(Filter_OP,OP_List))=Filter_O,INDEX(OP_Obligations,ROW(),MATCH(Filter_OP,OP_List))=Filter_N,INDEX(OP_Obligations,ROW(),MATCH(Filter_OP,OP_List))=Filter_I)),"√","X")</f>
        <v>√</v>
      </c>
      <c r="B145" s="53" t="str" cm="1">
        <f t="array" ref="B145">INDEX(OP_Obligations,ROW(),MATCH(Filter_OP,OP_List))</f>
        <v>M</v>
      </c>
      <c r="C145" s="24" t="s">
        <v>253</v>
      </c>
      <c r="D145" s="35">
        <v>2.2000000000000002</v>
      </c>
      <c r="E145" s="33" t="s">
        <v>229</v>
      </c>
      <c r="F145" s="28">
        <v>3</v>
      </c>
      <c r="G145" s="35" t="s">
        <v>474</v>
      </c>
      <c r="H145" s="22"/>
      <c r="I145" s="15"/>
      <c r="J145" s="16"/>
      <c r="K145" s="16"/>
      <c r="L145" s="15"/>
      <c r="M145" s="15"/>
      <c r="O145" s="11" t="s">
        <v>279</v>
      </c>
      <c r="P145" s="67">
        <f t="shared" si="5"/>
        <v>1</v>
      </c>
      <c r="Q145" s="49" t="s">
        <v>2</v>
      </c>
      <c r="R145" s="49" t="s">
        <v>2</v>
      </c>
      <c r="S145" s="49" t="s">
        <v>2</v>
      </c>
      <c r="T145" s="49" t="s">
        <v>2</v>
      </c>
      <c r="U145" s="49" t="s">
        <v>2</v>
      </c>
      <c r="V145" s="49" t="s">
        <v>2</v>
      </c>
      <c r="W145" s="49" t="s">
        <v>2</v>
      </c>
      <c r="X145" s="49" t="s">
        <v>2</v>
      </c>
      <c r="Y145" s="49" t="s">
        <v>2</v>
      </c>
      <c r="Z145" s="49" t="s">
        <v>2</v>
      </c>
      <c r="AA145" s="49" t="s">
        <v>2</v>
      </c>
      <c r="AB145" s="49" t="s">
        <v>2</v>
      </c>
      <c r="AC145" s="49" t="s">
        <v>2</v>
      </c>
      <c r="AD145" s="49" t="s">
        <v>2</v>
      </c>
      <c r="AE145" s="49" t="s">
        <v>2</v>
      </c>
      <c r="AF145" s="49" t="s">
        <v>2</v>
      </c>
      <c r="AG145" s="49" t="s">
        <v>2</v>
      </c>
      <c r="AH145" s="49" t="s">
        <v>2</v>
      </c>
      <c r="AI145" s="49" t="s">
        <v>2</v>
      </c>
      <c r="AJ145" s="49" t="s">
        <v>2</v>
      </c>
      <c r="AK145" s="49" t="s">
        <v>2</v>
      </c>
      <c r="AL145" s="49" t="s">
        <v>2</v>
      </c>
      <c r="AM145" s="49" t="s">
        <v>2</v>
      </c>
      <c r="AN145" s="49" t="s">
        <v>2</v>
      </c>
      <c r="AO145" s="49" t="s">
        <v>2</v>
      </c>
      <c r="AP145" s="49" t="s">
        <v>2</v>
      </c>
      <c r="AQ145" s="49" t="s">
        <v>2</v>
      </c>
      <c r="AR145" s="49" t="s">
        <v>2</v>
      </c>
      <c r="AS145" s="49" t="s">
        <v>2</v>
      </c>
      <c r="AT145" s="49" t="s">
        <v>2</v>
      </c>
      <c r="AU145" s="49" t="s">
        <v>2</v>
      </c>
      <c r="AV145" s="49" t="s">
        <v>2</v>
      </c>
      <c r="AW145" s="49" t="s">
        <v>2</v>
      </c>
      <c r="AX145" s="49" t="s">
        <v>2</v>
      </c>
      <c r="AY145" s="49" t="s">
        <v>2</v>
      </c>
      <c r="AZ145" s="49" t="s">
        <v>2</v>
      </c>
      <c r="BA145" s="49" t="s">
        <v>2</v>
      </c>
      <c r="BB145" s="49" t="s">
        <v>2</v>
      </c>
      <c r="BC145" s="49" t="s">
        <v>2</v>
      </c>
      <c r="BD145" s="49" t="s">
        <v>2</v>
      </c>
      <c r="BE145" s="49" t="s">
        <v>2</v>
      </c>
      <c r="BF145" s="49" t="s">
        <v>2</v>
      </c>
      <c r="BG145" s="49" t="s">
        <v>2</v>
      </c>
      <c r="BH145" s="49" t="s">
        <v>2</v>
      </c>
      <c r="BI145" s="49" t="s">
        <v>2</v>
      </c>
      <c r="BJ145" s="49" t="s">
        <v>2</v>
      </c>
      <c r="BK145" s="49" t="s">
        <v>2</v>
      </c>
      <c r="BL145" s="49" t="s">
        <v>2</v>
      </c>
      <c r="BM145" s="49" t="s">
        <v>2</v>
      </c>
      <c r="BN145" s="49" t="s">
        <v>2</v>
      </c>
      <c r="BO145" s="49" t="s">
        <v>2</v>
      </c>
      <c r="BP145" s="49" t="s">
        <v>2</v>
      </c>
      <c r="BQ145" s="49" t="s">
        <v>2</v>
      </c>
      <c r="BR145" s="49" t="s">
        <v>2</v>
      </c>
      <c r="BS145" s="49" t="s">
        <v>2</v>
      </c>
      <c r="BT145" s="49" t="s">
        <v>2</v>
      </c>
      <c r="BU145" s="49" t="s">
        <v>2</v>
      </c>
    </row>
    <row r="146" spans="1:73" x14ac:dyDescent="0.2">
      <c r="A146" s="10" t="str" cm="1">
        <f t="array" ref="A146">IF(AND(Filter_Ver=הנחיות!O146, OR(INDEX(OP_Obligations,ROW(),MATCH(Filter_OP,OP_List))=Filter_M,INDEX(OP_Obligations,ROW(),MATCH(Filter_OP,OP_List))=Filter_O,INDEX(OP_Obligations,ROW(),MATCH(Filter_OP,OP_List))=Filter_N,INDEX(OP_Obligations,ROW(),MATCH(Filter_OP,OP_List))=Filter_I)),"√","X")</f>
        <v>√</v>
      </c>
      <c r="B146" s="53" t="str" cm="1">
        <f t="array" ref="B146">INDEX(OP_Obligations,ROW(),MATCH(Filter_OP,OP_List))</f>
        <v>M</v>
      </c>
      <c r="C146" s="24" t="s">
        <v>253</v>
      </c>
      <c r="D146" s="35">
        <v>2.2999999999999998</v>
      </c>
      <c r="E146" s="33" t="s">
        <v>230</v>
      </c>
      <c r="F146" s="28">
        <v>12</v>
      </c>
      <c r="G146" s="13" t="s">
        <v>231</v>
      </c>
      <c r="H146" s="22"/>
      <c r="I146" s="15"/>
      <c r="J146" s="16"/>
      <c r="K146" s="16"/>
      <c r="L146" s="15"/>
      <c r="M146" s="15"/>
      <c r="O146" s="11" t="s">
        <v>279</v>
      </c>
      <c r="P146" s="67">
        <f t="shared" si="5"/>
        <v>1</v>
      </c>
      <c r="Q146" s="49" t="s">
        <v>2</v>
      </c>
      <c r="R146" s="49" t="s">
        <v>2</v>
      </c>
      <c r="S146" s="49" t="s">
        <v>2</v>
      </c>
      <c r="T146" s="49" t="s">
        <v>2</v>
      </c>
      <c r="U146" s="49" t="s">
        <v>2</v>
      </c>
      <c r="V146" s="49" t="s">
        <v>2</v>
      </c>
      <c r="W146" s="49" t="s">
        <v>2</v>
      </c>
      <c r="X146" s="49" t="s">
        <v>2</v>
      </c>
      <c r="Y146" s="49" t="s">
        <v>2</v>
      </c>
      <c r="Z146" s="49" t="s">
        <v>2</v>
      </c>
      <c r="AA146" s="49" t="s">
        <v>2</v>
      </c>
      <c r="AB146" s="49" t="s">
        <v>2</v>
      </c>
      <c r="AC146" s="49" t="s">
        <v>2</v>
      </c>
      <c r="AD146" s="49" t="s">
        <v>2</v>
      </c>
      <c r="AE146" s="49" t="s">
        <v>2</v>
      </c>
      <c r="AF146" s="49" t="s">
        <v>2</v>
      </c>
      <c r="AG146" s="49" t="s">
        <v>2</v>
      </c>
      <c r="AH146" s="49" t="s">
        <v>2</v>
      </c>
      <c r="AI146" s="49" t="s">
        <v>2</v>
      </c>
      <c r="AJ146" s="49" t="s">
        <v>2</v>
      </c>
      <c r="AK146" s="49" t="s">
        <v>2</v>
      </c>
      <c r="AL146" s="49" t="s">
        <v>2</v>
      </c>
      <c r="AM146" s="49" t="s">
        <v>2</v>
      </c>
      <c r="AN146" s="49" t="s">
        <v>2</v>
      </c>
      <c r="AO146" s="49" t="s">
        <v>2</v>
      </c>
      <c r="AP146" s="49" t="s">
        <v>2</v>
      </c>
      <c r="AQ146" s="49" t="s">
        <v>2</v>
      </c>
      <c r="AR146" s="49" t="s">
        <v>2</v>
      </c>
      <c r="AS146" s="49" t="s">
        <v>2</v>
      </c>
      <c r="AT146" s="49" t="s">
        <v>2</v>
      </c>
      <c r="AU146" s="49" t="s">
        <v>2</v>
      </c>
      <c r="AV146" s="49" t="s">
        <v>2</v>
      </c>
      <c r="AW146" s="49" t="s">
        <v>2</v>
      </c>
      <c r="AX146" s="49" t="s">
        <v>2</v>
      </c>
      <c r="AY146" s="49" t="s">
        <v>2</v>
      </c>
      <c r="AZ146" s="49" t="s">
        <v>2</v>
      </c>
      <c r="BA146" s="49" t="s">
        <v>2</v>
      </c>
      <c r="BB146" s="49" t="s">
        <v>2</v>
      </c>
      <c r="BC146" s="49" t="s">
        <v>2</v>
      </c>
      <c r="BD146" s="49" t="s">
        <v>2</v>
      </c>
      <c r="BE146" s="49" t="s">
        <v>2</v>
      </c>
      <c r="BF146" s="49" t="s">
        <v>2</v>
      </c>
      <c r="BG146" s="49" t="s">
        <v>2</v>
      </c>
      <c r="BH146" s="49" t="s">
        <v>2</v>
      </c>
      <c r="BI146" s="49" t="s">
        <v>2</v>
      </c>
      <c r="BJ146" s="49" t="s">
        <v>2</v>
      </c>
      <c r="BK146" s="49" t="s">
        <v>2</v>
      </c>
      <c r="BL146" s="49" t="s">
        <v>2</v>
      </c>
      <c r="BM146" s="49" t="s">
        <v>2</v>
      </c>
      <c r="BN146" s="49" t="s">
        <v>2</v>
      </c>
      <c r="BO146" s="49" t="s">
        <v>2</v>
      </c>
      <c r="BP146" s="49" t="s">
        <v>2</v>
      </c>
      <c r="BQ146" s="49" t="s">
        <v>2</v>
      </c>
      <c r="BR146" s="49" t="s">
        <v>2</v>
      </c>
      <c r="BS146" s="49" t="s">
        <v>2</v>
      </c>
      <c r="BT146" s="49" t="s">
        <v>2</v>
      </c>
      <c r="BU146" s="49" t="s">
        <v>2</v>
      </c>
    </row>
    <row r="147" spans="1:73" x14ac:dyDescent="0.2">
      <c r="A147" s="10" t="str" cm="1">
        <f t="array" ref="A147">IF(AND(Filter_Ver=הנחיות!O147, OR(INDEX(OP_Obligations,ROW(),MATCH(Filter_OP,OP_List))=Filter_M,INDEX(OP_Obligations,ROW(),MATCH(Filter_OP,OP_List))=Filter_O,INDEX(OP_Obligations,ROW(),MATCH(Filter_OP,OP_List))=Filter_N,INDEX(OP_Obligations,ROW(),MATCH(Filter_OP,OP_List))=Filter_I)),"√","X")</f>
        <v>√</v>
      </c>
      <c r="B147" s="53" t="str" cm="1">
        <f t="array" ref="B147">INDEX(OP_Obligations,ROW(),MATCH(Filter_OP,OP_List))</f>
        <v>M</v>
      </c>
      <c r="C147" s="24" t="s">
        <v>253</v>
      </c>
      <c r="D147" s="35">
        <v>2.4</v>
      </c>
      <c r="E147" s="33" t="s">
        <v>232</v>
      </c>
      <c r="F147" s="28">
        <v>4</v>
      </c>
      <c r="G147" s="35" t="s">
        <v>233</v>
      </c>
      <c r="H147" s="22"/>
      <c r="I147" s="15"/>
      <c r="J147" s="16"/>
      <c r="K147" s="16"/>
      <c r="L147" s="15"/>
      <c r="M147" s="15"/>
      <c r="O147" s="11" t="s">
        <v>279</v>
      </c>
      <c r="P147" s="67">
        <f t="shared" si="5"/>
        <v>1</v>
      </c>
      <c r="Q147" s="49" t="s">
        <v>2</v>
      </c>
      <c r="R147" s="49" t="s">
        <v>2</v>
      </c>
      <c r="S147" s="49" t="s">
        <v>2</v>
      </c>
      <c r="T147" s="49" t="s">
        <v>2</v>
      </c>
      <c r="U147" s="49" t="s">
        <v>2</v>
      </c>
      <c r="V147" s="49" t="s">
        <v>2</v>
      </c>
      <c r="W147" s="49" t="s">
        <v>2</v>
      </c>
      <c r="X147" s="49" t="s">
        <v>2</v>
      </c>
      <c r="Y147" s="49" t="s">
        <v>2</v>
      </c>
      <c r="Z147" s="49" t="s">
        <v>2</v>
      </c>
      <c r="AA147" s="49" t="s">
        <v>2</v>
      </c>
      <c r="AB147" s="49" t="s">
        <v>2</v>
      </c>
      <c r="AC147" s="49" t="s">
        <v>2</v>
      </c>
      <c r="AD147" s="49" t="s">
        <v>2</v>
      </c>
      <c r="AE147" s="49" t="s">
        <v>2</v>
      </c>
      <c r="AF147" s="49" t="s">
        <v>2</v>
      </c>
      <c r="AG147" s="49" t="s">
        <v>2</v>
      </c>
      <c r="AH147" s="49" t="s">
        <v>2</v>
      </c>
      <c r="AI147" s="49" t="s">
        <v>2</v>
      </c>
      <c r="AJ147" s="49" t="s">
        <v>2</v>
      </c>
      <c r="AK147" s="49" t="s">
        <v>2</v>
      </c>
      <c r="AL147" s="49" t="s">
        <v>2</v>
      </c>
      <c r="AM147" s="49" t="s">
        <v>2</v>
      </c>
      <c r="AN147" s="49" t="s">
        <v>2</v>
      </c>
      <c r="AO147" s="49" t="s">
        <v>2</v>
      </c>
      <c r="AP147" s="49" t="s">
        <v>2</v>
      </c>
      <c r="AQ147" s="49" t="s">
        <v>2</v>
      </c>
      <c r="AR147" s="49" t="s">
        <v>2</v>
      </c>
      <c r="AS147" s="49" t="s">
        <v>2</v>
      </c>
      <c r="AT147" s="49" t="s">
        <v>2</v>
      </c>
      <c r="AU147" s="49" t="s">
        <v>2</v>
      </c>
      <c r="AV147" s="49" t="s">
        <v>2</v>
      </c>
      <c r="AW147" s="49" t="s">
        <v>2</v>
      </c>
      <c r="AX147" s="49" t="s">
        <v>2</v>
      </c>
      <c r="AY147" s="49" t="s">
        <v>2</v>
      </c>
      <c r="AZ147" s="49" t="s">
        <v>2</v>
      </c>
      <c r="BA147" s="49" t="s">
        <v>2</v>
      </c>
      <c r="BB147" s="49" t="s">
        <v>2</v>
      </c>
      <c r="BC147" s="49" t="s">
        <v>2</v>
      </c>
      <c r="BD147" s="49" t="s">
        <v>2</v>
      </c>
      <c r="BE147" s="49" t="s">
        <v>2</v>
      </c>
      <c r="BF147" s="49" t="s">
        <v>2</v>
      </c>
      <c r="BG147" s="49" t="s">
        <v>2</v>
      </c>
      <c r="BH147" s="49" t="s">
        <v>2</v>
      </c>
      <c r="BI147" s="49" t="s">
        <v>2</v>
      </c>
      <c r="BJ147" s="49" t="s">
        <v>2</v>
      </c>
      <c r="BK147" s="49" t="s">
        <v>2</v>
      </c>
      <c r="BL147" s="49" t="s">
        <v>2</v>
      </c>
      <c r="BM147" s="49" t="s">
        <v>2</v>
      </c>
      <c r="BN147" s="49" t="s">
        <v>2</v>
      </c>
      <c r="BO147" s="49" t="s">
        <v>2</v>
      </c>
      <c r="BP147" s="49" t="s">
        <v>2</v>
      </c>
      <c r="BQ147" s="49" t="s">
        <v>2</v>
      </c>
      <c r="BR147" s="49" t="s">
        <v>2</v>
      </c>
      <c r="BS147" s="49" t="s">
        <v>2</v>
      </c>
      <c r="BT147" s="49" t="s">
        <v>2</v>
      </c>
      <c r="BU147" s="49" t="s">
        <v>2</v>
      </c>
    </row>
    <row r="148" spans="1:73" x14ac:dyDescent="0.2">
      <c r="A148" s="10" t="str" cm="1">
        <f t="array" ref="A148">IF(AND(Filter_Ver=הנחיות!O148, OR(INDEX(OP_Obligations,ROW(),MATCH(Filter_OP,OP_List))=Filter_M,INDEX(OP_Obligations,ROW(),MATCH(Filter_OP,OP_List))=Filter_O,INDEX(OP_Obligations,ROW(),MATCH(Filter_OP,OP_List))=Filter_N,INDEX(OP_Obligations,ROW(),MATCH(Filter_OP,OP_List))=Filter_I)),"√","X")</f>
        <v>√</v>
      </c>
      <c r="B148" s="53" t="str" cm="1">
        <f t="array" ref="B148">INDEX(OP_Obligations,ROW(),MATCH(Filter_OP,OP_List))</f>
        <v>M</v>
      </c>
      <c r="C148" s="24" t="s">
        <v>253</v>
      </c>
      <c r="D148" s="35">
        <v>2.5</v>
      </c>
      <c r="E148" s="33" t="s">
        <v>234</v>
      </c>
      <c r="F148" s="34">
        <v>4</v>
      </c>
      <c r="G148" s="35" t="s">
        <v>235</v>
      </c>
      <c r="H148" s="22"/>
      <c r="I148" s="15"/>
      <c r="J148" s="16"/>
      <c r="K148" s="16"/>
      <c r="L148" s="15"/>
      <c r="M148" s="15"/>
      <c r="O148" s="11" t="s">
        <v>279</v>
      </c>
      <c r="P148" s="67">
        <f t="shared" si="5"/>
        <v>1</v>
      </c>
      <c r="Q148" s="49" t="s">
        <v>2</v>
      </c>
      <c r="R148" s="49" t="s">
        <v>2</v>
      </c>
      <c r="S148" s="49" t="s">
        <v>2</v>
      </c>
      <c r="T148" s="49" t="s">
        <v>2</v>
      </c>
      <c r="U148" s="49" t="s">
        <v>2</v>
      </c>
      <c r="V148" s="49" t="s">
        <v>2</v>
      </c>
      <c r="W148" s="49" t="s">
        <v>2</v>
      </c>
      <c r="X148" s="49" t="s">
        <v>2</v>
      </c>
      <c r="Y148" s="49" t="s">
        <v>2</v>
      </c>
      <c r="Z148" s="49" t="s">
        <v>2</v>
      </c>
      <c r="AA148" s="49" t="s">
        <v>2</v>
      </c>
      <c r="AB148" s="49" t="s">
        <v>2</v>
      </c>
      <c r="AC148" s="49" t="s">
        <v>2</v>
      </c>
      <c r="AD148" s="49" t="s">
        <v>2</v>
      </c>
      <c r="AE148" s="49" t="s">
        <v>2</v>
      </c>
      <c r="AF148" s="49" t="s">
        <v>2</v>
      </c>
      <c r="AG148" s="49" t="s">
        <v>2</v>
      </c>
      <c r="AH148" s="49" t="s">
        <v>2</v>
      </c>
      <c r="AI148" s="49" t="s">
        <v>2</v>
      </c>
      <c r="AJ148" s="49" t="s">
        <v>2</v>
      </c>
      <c r="AK148" s="49" t="s">
        <v>2</v>
      </c>
      <c r="AL148" s="49" t="s">
        <v>2</v>
      </c>
      <c r="AM148" s="49" t="s">
        <v>2</v>
      </c>
      <c r="AN148" s="49" t="s">
        <v>2</v>
      </c>
      <c r="AO148" s="49" t="s">
        <v>2</v>
      </c>
      <c r="AP148" s="49" t="s">
        <v>2</v>
      </c>
      <c r="AQ148" s="49" t="s">
        <v>2</v>
      </c>
      <c r="AR148" s="49" t="s">
        <v>2</v>
      </c>
      <c r="AS148" s="49" t="s">
        <v>2</v>
      </c>
      <c r="AT148" s="49" t="s">
        <v>2</v>
      </c>
      <c r="AU148" s="49" t="s">
        <v>2</v>
      </c>
      <c r="AV148" s="49" t="s">
        <v>2</v>
      </c>
      <c r="AW148" s="49" t="s">
        <v>2</v>
      </c>
      <c r="AX148" s="49" t="s">
        <v>2</v>
      </c>
      <c r="AY148" s="49" t="s">
        <v>2</v>
      </c>
      <c r="AZ148" s="49" t="s">
        <v>2</v>
      </c>
      <c r="BA148" s="49" t="s">
        <v>2</v>
      </c>
      <c r="BB148" s="49" t="s">
        <v>2</v>
      </c>
      <c r="BC148" s="49" t="s">
        <v>2</v>
      </c>
      <c r="BD148" s="49" t="s">
        <v>2</v>
      </c>
      <c r="BE148" s="49" t="s">
        <v>2</v>
      </c>
      <c r="BF148" s="49" t="s">
        <v>2</v>
      </c>
      <c r="BG148" s="49" t="s">
        <v>2</v>
      </c>
      <c r="BH148" s="49" t="s">
        <v>2</v>
      </c>
      <c r="BI148" s="49" t="s">
        <v>2</v>
      </c>
      <c r="BJ148" s="49" t="s">
        <v>2</v>
      </c>
      <c r="BK148" s="49" t="s">
        <v>2</v>
      </c>
      <c r="BL148" s="49" t="s">
        <v>2</v>
      </c>
      <c r="BM148" s="49" t="s">
        <v>2</v>
      </c>
      <c r="BN148" s="49" t="s">
        <v>2</v>
      </c>
      <c r="BO148" s="49" t="s">
        <v>2</v>
      </c>
      <c r="BP148" s="49" t="s">
        <v>2</v>
      </c>
      <c r="BQ148" s="49" t="s">
        <v>2</v>
      </c>
      <c r="BR148" s="49" t="s">
        <v>2</v>
      </c>
      <c r="BS148" s="49" t="s">
        <v>2</v>
      </c>
      <c r="BT148" s="49" t="s">
        <v>2</v>
      </c>
      <c r="BU148" s="49" t="s">
        <v>2</v>
      </c>
    </row>
    <row r="149" spans="1:73" ht="15" x14ac:dyDescent="0.25">
      <c r="A149" s="10" t="str" cm="1">
        <f t="array" ref="A149">IF(AND(Filter_Ver=הנחיות!O149, OR(INDEX(OP_Obligations,ROW(),MATCH(Filter_OP,OP_List))=Filter_M,INDEX(OP_Obligations,ROW(),MATCH(Filter_OP,OP_List))=Filter_O,INDEX(OP_Obligations,ROW(),MATCH(Filter_OP,OP_List))=Filter_N,INDEX(OP_Obligations,ROW(),MATCH(Filter_OP,OP_List))=Filter_I)),"√","X")</f>
        <v>√</v>
      </c>
      <c r="B149" s="53" t="str" cm="1">
        <f t="array" ref="B149">INDEX(OP_Obligations,ROW(),MATCH(Filter_OP,OP_List))</f>
        <v>M</v>
      </c>
      <c r="C149" s="24" t="s">
        <v>253</v>
      </c>
      <c r="D149" s="79" t="s">
        <v>236</v>
      </c>
      <c r="E149" s="36"/>
      <c r="F149" s="26">
        <f>SUM(F144:F148)</f>
        <v>25</v>
      </c>
      <c r="G149" s="12"/>
      <c r="H149" s="22"/>
      <c r="I149" s="15"/>
      <c r="J149" s="16"/>
      <c r="K149" s="16"/>
      <c r="L149" s="15"/>
      <c r="M149" s="15"/>
      <c r="O149" s="11" t="s">
        <v>279</v>
      </c>
      <c r="P149" s="67">
        <f t="shared" si="5"/>
        <v>1</v>
      </c>
      <c r="Q149" s="49" t="s">
        <v>2</v>
      </c>
      <c r="R149" s="49" t="s">
        <v>2</v>
      </c>
      <c r="S149" s="49" t="s">
        <v>2</v>
      </c>
      <c r="T149" s="49" t="s">
        <v>2</v>
      </c>
      <c r="U149" s="49" t="s">
        <v>2</v>
      </c>
      <c r="V149" s="49" t="s">
        <v>2</v>
      </c>
      <c r="W149" s="49" t="s">
        <v>2</v>
      </c>
      <c r="X149" s="49" t="s">
        <v>2</v>
      </c>
      <c r="Y149" s="49" t="s">
        <v>2</v>
      </c>
      <c r="Z149" s="49" t="s">
        <v>2</v>
      </c>
      <c r="AA149" s="49" t="s">
        <v>2</v>
      </c>
      <c r="AB149" s="49" t="s">
        <v>2</v>
      </c>
      <c r="AC149" s="49" t="s">
        <v>2</v>
      </c>
      <c r="AD149" s="49" t="s">
        <v>2</v>
      </c>
      <c r="AE149" s="49" t="s">
        <v>2</v>
      </c>
      <c r="AF149" s="49" t="s">
        <v>2</v>
      </c>
      <c r="AG149" s="49" t="s">
        <v>2</v>
      </c>
      <c r="AH149" s="49" t="s">
        <v>2</v>
      </c>
      <c r="AI149" s="49" t="s">
        <v>2</v>
      </c>
      <c r="AJ149" s="49" t="s">
        <v>2</v>
      </c>
      <c r="AK149" s="49" t="s">
        <v>2</v>
      </c>
      <c r="AL149" s="49" t="s">
        <v>2</v>
      </c>
      <c r="AM149" s="49" t="s">
        <v>2</v>
      </c>
      <c r="AN149" s="49" t="s">
        <v>2</v>
      </c>
      <c r="AO149" s="49" t="s">
        <v>2</v>
      </c>
      <c r="AP149" s="49" t="s">
        <v>2</v>
      </c>
      <c r="AQ149" s="49" t="s">
        <v>2</v>
      </c>
      <c r="AR149" s="49" t="s">
        <v>2</v>
      </c>
      <c r="AS149" s="49" t="s">
        <v>2</v>
      </c>
      <c r="AT149" s="49" t="s">
        <v>2</v>
      </c>
      <c r="AU149" s="49" t="s">
        <v>2</v>
      </c>
      <c r="AV149" s="49" t="s">
        <v>2</v>
      </c>
      <c r="AW149" s="49" t="s">
        <v>2</v>
      </c>
      <c r="AX149" s="49" t="s">
        <v>2</v>
      </c>
      <c r="AY149" s="49" t="s">
        <v>2</v>
      </c>
      <c r="AZ149" s="49" t="s">
        <v>2</v>
      </c>
      <c r="BA149" s="49" t="s">
        <v>2</v>
      </c>
      <c r="BB149" s="49" t="s">
        <v>2</v>
      </c>
      <c r="BC149" s="49" t="s">
        <v>2</v>
      </c>
      <c r="BD149" s="49" t="s">
        <v>2</v>
      </c>
      <c r="BE149" s="49" t="s">
        <v>2</v>
      </c>
      <c r="BF149" s="49" t="s">
        <v>2</v>
      </c>
      <c r="BG149" s="49" t="s">
        <v>2</v>
      </c>
      <c r="BH149" s="49" t="s">
        <v>2</v>
      </c>
      <c r="BI149" s="49" t="s">
        <v>2</v>
      </c>
      <c r="BJ149" s="49" t="s">
        <v>2</v>
      </c>
      <c r="BK149" s="49" t="s">
        <v>2</v>
      </c>
      <c r="BL149" s="49" t="s">
        <v>2</v>
      </c>
      <c r="BM149" s="49" t="s">
        <v>2</v>
      </c>
      <c r="BN149" s="49" t="s">
        <v>2</v>
      </c>
      <c r="BO149" s="49" t="s">
        <v>2</v>
      </c>
      <c r="BP149" s="49" t="s">
        <v>2</v>
      </c>
      <c r="BQ149" s="49" t="s">
        <v>2</v>
      </c>
      <c r="BR149" s="49" t="s">
        <v>2</v>
      </c>
      <c r="BS149" s="49" t="s">
        <v>2</v>
      </c>
      <c r="BT149" s="49" t="s">
        <v>2</v>
      </c>
      <c r="BU149" s="49" t="s">
        <v>2</v>
      </c>
    </row>
    <row r="150" spans="1:73" x14ac:dyDescent="0.2">
      <c r="A150" s="10" t="str" cm="1">
        <f t="array" ref="A150">IF(AND(Filter_Ver=הנחיות!O150, OR(INDEX(OP_Obligations,ROW(),MATCH(Filter_OP,OP_List))=Filter_M,INDEX(OP_Obligations,ROW(),MATCH(Filter_OP,OP_List))=Filter_O,INDEX(OP_Obligations,ROW(),MATCH(Filter_OP,OP_List))=Filter_N,INDEX(OP_Obligations,ROW(),MATCH(Filter_OP,OP_List))=Filter_I)),"√","X")</f>
        <v>√</v>
      </c>
      <c r="B150" s="53" t="str" cm="1">
        <f t="array" ref="B150">INDEX(OP_Obligations,ROW(),MATCH(Filter_OP,OP_List))</f>
        <v>M</v>
      </c>
      <c r="C150" s="24" t="s">
        <v>253</v>
      </c>
      <c r="D150" s="80"/>
      <c r="E150" s="21"/>
      <c r="F150" s="21"/>
      <c r="G150" s="21"/>
      <c r="H150" s="22"/>
      <c r="I150" s="15"/>
      <c r="J150" s="16"/>
      <c r="K150" s="16"/>
      <c r="L150" s="15"/>
      <c r="M150" s="15"/>
      <c r="O150" s="11" t="s">
        <v>279</v>
      </c>
      <c r="P150" s="67">
        <f t="shared" si="5"/>
        <v>1</v>
      </c>
      <c r="Q150" s="49" t="s">
        <v>2</v>
      </c>
      <c r="R150" s="49" t="s">
        <v>2</v>
      </c>
      <c r="S150" s="49" t="s">
        <v>2</v>
      </c>
      <c r="T150" s="49" t="s">
        <v>2</v>
      </c>
      <c r="U150" s="49" t="s">
        <v>2</v>
      </c>
      <c r="V150" s="49" t="s">
        <v>2</v>
      </c>
      <c r="W150" s="49" t="s">
        <v>2</v>
      </c>
      <c r="X150" s="49" t="s">
        <v>2</v>
      </c>
      <c r="Y150" s="49" t="s">
        <v>2</v>
      </c>
      <c r="Z150" s="49" t="s">
        <v>2</v>
      </c>
      <c r="AA150" s="49" t="s">
        <v>2</v>
      </c>
      <c r="AB150" s="49" t="s">
        <v>2</v>
      </c>
      <c r="AC150" s="49" t="s">
        <v>2</v>
      </c>
      <c r="AD150" s="49" t="s">
        <v>2</v>
      </c>
      <c r="AE150" s="49" t="s">
        <v>2</v>
      </c>
      <c r="AF150" s="49" t="s">
        <v>2</v>
      </c>
      <c r="AG150" s="49" t="s">
        <v>2</v>
      </c>
      <c r="AH150" s="49" t="s">
        <v>2</v>
      </c>
      <c r="AI150" s="49" t="s">
        <v>2</v>
      </c>
      <c r="AJ150" s="49" t="s">
        <v>2</v>
      </c>
      <c r="AK150" s="49" t="s">
        <v>2</v>
      </c>
      <c r="AL150" s="49" t="s">
        <v>2</v>
      </c>
      <c r="AM150" s="49" t="s">
        <v>2</v>
      </c>
      <c r="AN150" s="49" t="s">
        <v>2</v>
      </c>
      <c r="AO150" s="49" t="s">
        <v>2</v>
      </c>
      <c r="AP150" s="49" t="s">
        <v>2</v>
      </c>
      <c r="AQ150" s="49" t="s">
        <v>2</v>
      </c>
      <c r="AR150" s="49" t="s">
        <v>2</v>
      </c>
      <c r="AS150" s="49" t="s">
        <v>2</v>
      </c>
      <c r="AT150" s="49" t="s">
        <v>2</v>
      </c>
      <c r="AU150" s="49" t="s">
        <v>2</v>
      </c>
      <c r="AV150" s="49" t="s">
        <v>2</v>
      </c>
      <c r="AW150" s="49" t="s">
        <v>2</v>
      </c>
      <c r="AX150" s="49" t="s">
        <v>2</v>
      </c>
      <c r="AY150" s="49" t="s">
        <v>2</v>
      </c>
      <c r="AZ150" s="49" t="s">
        <v>2</v>
      </c>
      <c r="BA150" s="49" t="s">
        <v>2</v>
      </c>
      <c r="BB150" s="49" t="s">
        <v>2</v>
      </c>
      <c r="BC150" s="49" t="s">
        <v>2</v>
      </c>
      <c r="BD150" s="49" t="s">
        <v>2</v>
      </c>
      <c r="BE150" s="49" t="s">
        <v>2</v>
      </c>
      <c r="BF150" s="49" t="s">
        <v>2</v>
      </c>
      <c r="BG150" s="49" t="s">
        <v>2</v>
      </c>
      <c r="BH150" s="49" t="s">
        <v>2</v>
      </c>
      <c r="BI150" s="49" t="s">
        <v>2</v>
      </c>
      <c r="BJ150" s="49" t="s">
        <v>2</v>
      </c>
      <c r="BK150" s="49" t="s">
        <v>2</v>
      </c>
      <c r="BL150" s="49" t="s">
        <v>2</v>
      </c>
      <c r="BM150" s="49" t="s">
        <v>2</v>
      </c>
      <c r="BN150" s="49" t="s">
        <v>2</v>
      </c>
      <c r="BO150" s="49" t="s">
        <v>2</v>
      </c>
      <c r="BP150" s="49" t="s">
        <v>2</v>
      </c>
      <c r="BQ150" s="49" t="s">
        <v>2</v>
      </c>
      <c r="BR150" s="49" t="s">
        <v>2</v>
      </c>
      <c r="BS150" s="49" t="s">
        <v>2</v>
      </c>
      <c r="BT150" s="49" t="s">
        <v>2</v>
      </c>
      <c r="BU150" s="49" t="s">
        <v>2</v>
      </c>
    </row>
    <row r="151" spans="1:73" ht="23.25" x14ac:dyDescent="0.35">
      <c r="A151" s="10" t="str" cm="1">
        <f t="array" ref="A151">IF(AND(Filter_Ver=הנחיות!O151, OR(INDEX(OP_Obligations,ROW(),MATCH(Filter_OP,OP_List))=Filter_M,INDEX(OP_Obligations,ROW(),MATCH(Filter_OP,OP_List))=Filter_O,INDEX(OP_Obligations,ROW(),MATCH(Filter_OP,OP_List))=Filter_N,INDEX(OP_Obligations,ROW(),MATCH(Filter_OP,OP_List))=Filter_I)),"√","X")</f>
        <v>√</v>
      </c>
      <c r="B151" s="53" t="str" cm="1">
        <f t="array" ref="B151">INDEX(OP_Obligations,ROW(),MATCH(Filter_OP,OP_List))</f>
        <v>M</v>
      </c>
      <c r="C151" s="24" t="s">
        <v>253</v>
      </c>
      <c r="D151" s="78" t="s">
        <v>237</v>
      </c>
      <c r="E151" s="21"/>
      <c r="F151" s="21"/>
      <c r="G151" s="21"/>
      <c r="H151" s="22"/>
      <c r="I151" s="15"/>
      <c r="J151" s="16"/>
      <c r="K151" s="16"/>
      <c r="L151" s="15"/>
      <c r="M151" s="15"/>
      <c r="O151" s="11" t="s">
        <v>279</v>
      </c>
      <c r="P151" s="67">
        <f t="shared" si="5"/>
        <v>1</v>
      </c>
      <c r="Q151" s="49" t="s">
        <v>2</v>
      </c>
      <c r="R151" s="49" t="s">
        <v>2</v>
      </c>
      <c r="S151" s="49" t="s">
        <v>2</v>
      </c>
      <c r="T151" s="49" t="s">
        <v>2</v>
      </c>
      <c r="U151" s="49" t="s">
        <v>2</v>
      </c>
      <c r="V151" s="49" t="s">
        <v>2</v>
      </c>
      <c r="W151" s="49" t="s">
        <v>2</v>
      </c>
      <c r="X151" s="49" t="s">
        <v>2</v>
      </c>
      <c r="Y151" s="49" t="s">
        <v>2</v>
      </c>
      <c r="Z151" s="49" t="s">
        <v>2</v>
      </c>
      <c r="AA151" s="49" t="s">
        <v>2</v>
      </c>
      <c r="AB151" s="49" t="s">
        <v>2</v>
      </c>
      <c r="AC151" s="49" t="s">
        <v>2</v>
      </c>
      <c r="AD151" s="49" t="s">
        <v>2</v>
      </c>
      <c r="AE151" s="49" t="s">
        <v>2</v>
      </c>
      <c r="AF151" s="49" t="s">
        <v>2</v>
      </c>
      <c r="AG151" s="49" t="s">
        <v>2</v>
      </c>
      <c r="AH151" s="49" t="s">
        <v>2</v>
      </c>
      <c r="AI151" s="49" t="s">
        <v>2</v>
      </c>
      <c r="AJ151" s="49" t="s">
        <v>2</v>
      </c>
      <c r="AK151" s="49" t="s">
        <v>2</v>
      </c>
      <c r="AL151" s="49" t="s">
        <v>2</v>
      </c>
      <c r="AM151" s="49" t="s">
        <v>2</v>
      </c>
      <c r="AN151" s="49" t="s">
        <v>2</v>
      </c>
      <c r="AO151" s="49" t="s">
        <v>2</v>
      </c>
      <c r="AP151" s="49" t="s">
        <v>2</v>
      </c>
      <c r="AQ151" s="49" t="s">
        <v>2</v>
      </c>
      <c r="AR151" s="49" t="s">
        <v>2</v>
      </c>
      <c r="AS151" s="49" t="s">
        <v>2</v>
      </c>
      <c r="AT151" s="49" t="s">
        <v>2</v>
      </c>
      <c r="AU151" s="49" t="s">
        <v>2</v>
      </c>
      <c r="AV151" s="49" t="s">
        <v>2</v>
      </c>
      <c r="AW151" s="49" t="s">
        <v>2</v>
      </c>
      <c r="AX151" s="49" t="s">
        <v>2</v>
      </c>
      <c r="AY151" s="49" t="s">
        <v>2</v>
      </c>
      <c r="AZ151" s="49" t="s">
        <v>2</v>
      </c>
      <c r="BA151" s="49" t="s">
        <v>2</v>
      </c>
      <c r="BB151" s="49" t="s">
        <v>2</v>
      </c>
      <c r="BC151" s="49" t="s">
        <v>2</v>
      </c>
      <c r="BD151" s="49" t="s">
        <v>2</v>
      </c>
      <c r="BE151" s="49" t="s">
        <v>2</v>
      </c>
      <c r="BF151" s="49" t="s">
        <v>2</v>
      </c>
      <c r="BG151" s="49" t="s">
        <v>2</v>
      </c>
      <c r="BH151" s="49" t="s">
        <v>2</v>
      </c>
      <c r="BI151" s="49" t="s">
        <v>2</v>
      </c>
      <c r="BJ151" s="49" t="s">
        <v>2</v>
      </c>
      <c r="BK151" s="49" t="s">
        <v>2</v>
      </c>
      <c r="BL151" s="49" t="s">
        <v>2</v>
      </c>
      <c r="BM151" s="49" t="s">
        <v>2</v>
      </c>
      <c r="BN151" s="49" t="s">
        <v>2</v>
      </c>
      <c r="BO151" s="49" t="s">
        <v>2</v>
      </c>
      <c r="BP151" s="49" t="s">
        <v>2</v>
      </c>
      <c r="BQ151" s="49" t="s">
        <v>2</v>
      </c>
      <c r="BR151" s="49" t="s">
        <v>2</v>
      </c>
      <c r="BS151" s="49" t="s">
        <v>2</v>
      </c>
      <c r="BT151" s="49" t="s">
        <v>2</v>
      </c>
      <c r="BU151" s="49" t="s">
        <v>2</v>
      </c>
    </row>
    <row r="152" spans="1:73" ht="18" x14ac:dyDescent="0.25">
      <c r="A152" s="10" t="str" cm="1">
        <f t="array" ref="A152">IF(AND(Filter_Ver=הנחיות!O152, OR(INDEX(OP_Obligations,ROW(),MATCH(Filter_OP,OP_List))=Filter_M,INDEX(OP_Obligations,ROW(),MATCH(Filter_OP,OP_List))=Filter_O,INDEX(OP_Obligations,ROW(),MATCH(Filter_OP,OP_List))=Filter_N,INDEX(OP_Obligations,ROW(),MATCH(Filter_OP,OP_List))=Filter_I)),"√","X")</f>
        <v>√</v>
      </c>
      <c r="B152" s="53" t="str" cm="1">
        <f t="array" ref="B152">INDEX(OP_Obligations,ROW(),MATCH(Filter_OP,OP_List))</f>
        <v>M</v>
      </c>
      <c r="C152" s="24" t="s">
        <v>253</v>
      </c>
      <c r="D152" s="81" t="s">
        <v>372</v>
      </c>
      <c r="E152" s="21"/>
      <c r="F152" s="21"/>
      <c r="G152" s="21"/>
      <c r="H152" s="22"/>
      <c r="I152" s="15"/>
      <c r="J152" s="16"/>
      <c r="K152" s="16"/>
      <c r="L152" s="15"/>
      <c r="M152" s="15"/>
      <c r="O152" s="11" t="s">
        <v>279</v>
      </c>
      <c r="P152" s="67">
        <f t="shared" si="5"/>
        <v>1</v>
      </c>
      <c r="Q152" s="49" t="s">
        <v>2</v>
      </c>
      <c r="R152" s="49" t="s">
        <v>2</v>
      </c>
      <c r="S152" s="49" t="s">
        <v>2</v>
      </c>
      <c r="T152" s="49" t="s">
        <v>2</v>
      </c>
      <c r="U152" s="49" t="s">
        <v>2</v>
      </c>
      <c r="V152" s="49" t="s">
        <v>2</v>
      </c>
      <c r="W152" s="49" t="s">
        <v>2</v>
      </c>
      <c r="X152" s="49" t="s">
        <v>2</v>
      </c>
      <c r="Y152" s="49" t="s">
        <v>2</v>
      </c>
      <c r="Z152" s="49" t="s">
        <v>2</v>
      </c>
      <c r="AA152" s="49" t="s">
        <v>2</v>
      </c>
      <c r="AB152" s="49" t="s">
        <v>2</v>
      </c>
      <c r="AC152" s="49" t="s">
        <v>2</v>
      </c>
      <c r="AD152" s="49" t="s">
        <v>2</v>
      </c>
      <c r="AE152" s="49" t="s">
        <v>2</v>
      </c>
      <c r="AF152" s="49" t="s">
        <v>2</v>
      </c>
      <c r="AG152" s="49" t="s">
        <v>2</v>
      </c>
      <c r="AH152" s="49" t="s">
        <v>2</v>
      </c>
      <c r="AI152" s="49" t="s">
        <v>2</v>
      </c>
      <c r="AJ152" s="49" t="s">
        <v>2</v>
      </c>
      <c r="AK152" s="49" t="s">
        <v>2</v>
      </c>
      <c r="AL152" s="49" t="s">
        <v>2</v>
      </c>
      <c r="AM152" s="49" t="s">
        <v>2</v>
      </c>
      <c r="AN152" s="49" t="s">
        <v>2</v>
      </c>
      <c r="AO152" s="49" t="s">
        <v>2</v>
      </c>
      <c r="AP152" s="49" t="s">
        <v>2</v>
      </c>
      <c r="AQ152" s="49" t="s">
        <v>2</v>
      </c>
      <c r="AR152" s="49" t="s">
        <v>2</v>
      </c>
      <c r="AS152" s="49" t="s">
        <v>2</v>
      </c>
      <c r="AT152" s="49" t="s">
        <v>2</v>
      </c>
      <c r="AU152" s="49" t="s">
        <v>2</v>
      </c>
      <c r="AV152" s="49" t="s">
        <v>2</v>
      </c>
      <c r="AW152" s="49" t="s">
        <v>2</v>
      </c>
      <c r="AX152" s="49" t="s">
        <v>2</v>
      </c>
      <c r="AY152" s="49" t="s">
        <v>2</v>
      </c>
      <c r="AZ152" s="49" t="s">
        <v>2</v>
      </c>
      <c r="BA152" s="49" t="s">
        <v>2</v>
      </c>
      <c r="BB152" s="49" t="s">
        <v>2</v>
      </c>
      <c r="BC152" s="49" t="s">
        <v>2</v>
      </c>
      <c r="BD152" s="49" t="s">
        <v>2</v>
      </c>
      <c r="BE152" s="49" t="s">
        <v>2</v>
      </c>
      <c r="BF152" s="49" t="s">
        <v>2</v>
      </c>
      <c r="BG152" s="49" t="s">
        <v>2</v>
      </c>
      <c r="BH152" s="49" t="s">
        <v>2</v>
      </c>
      <c r="BI152" s="49" t="s">
        <v>2</v>
      </c>
      <c r="BJ152" s="49" t="s">
        <v>2</v>
      </c>
      <c r="BK152" s="49" t="s">
        <v>2</v>
      </c>
      <c r="BL152" s="49" t="s">
        <v>2</v>
      </c>
      <c r="BM152" s="49" t="s">
        <v>2</v>
      </c>
      <c r="BN152" s="49" t="s">
        <v>2</v>
      </c>
      <c r="BO152" s="49" t="s">
        <v>2</v>
      </c>
      <c r="BP152" s="49" t="s">
        <v>2</v>
      </c>
      <c r="BQ152" s="49" t="s">
        <v>2</v>
      </c>
      <c r="BR152" s="49" t="s">
        <v>2</v>
      </c>
      <c r="BS152" s="49" t="s">
        <v>2</v>
      </c>
      <c r="BT152" s="49" t="s">
        <v>2</v>
      </c>
      <c r="BU152" s="49" t="s">
        <v>2</v>
      </c>
    </row>
    <row r="153" spans="1:73" ht="15" x14ac:dyDescent="0.25">
      <c r="A153" s="10" t="str" cm="1">
        <f t="array" ref="A153">IF(AND(Filter_Ver=הנחיות!O153, OR(INDEX(OP_Obligations,ROW(),MATCH(Filter_OP,OP_List))=Filter_M,INDEX(OP_Obligations,ROW(),MATCH(Filter_OP,OP_List))=Filter_O,INDEX(OP_Obligations,ROW(),MATCH(Filter_OP,OP_List))=Filter_N,INDEX(OP_Obligations,ROW(),MATCH(Filter_OP,OP_List))=Filter_I)),"√","X")</f>
        <v>√</v>
      </c>
      <c r="B153" s="53" t="str" cm="1">
        <f t="array" ref="B153">INDEX(OP_Obligations,ROW(),MATCH(Filter_OP,OP_List))</f>
        <v>M</v>
      </c>
      <c r="C153" s="24" t="s">
        <v>253</v>
      </c>
      <c r="D153" s="25" t="s">
        <v>0</v>
      </c>
      <c r="E153" s="36" t="s">
        <v>238</v>
      </c>
      <c r="F153" s="27" t="s">
        <v>223</v>
      </c>
      <c r="G153" s="26" t="s">
        <v>224</v>
      </c>
      <c r="H153" s="22"/>
      <c r="I153" s="15"/>
      <c r="J153" s="16"/>
      <c r="K153" s="16"/>
      <c r="L153" s="15"/>
      <c r="M153" s="15"/>
      <c r="O153" s="11" t="s">
        <v>279</v>
      </c>
      <c r="P153" s="67">
        <f t="shared" si="5"/>
        <v>1</v>
      </c>
      <c r="Q153" s="49" t="s">
        <v>2</v>
      </c>
      <c r="R153" s="49" t="s">
        <v>2</v>
      </c>
      <c r="S153" s="49" t="s">
        <v>2</v>
      </c>
      <c r="T153" s="49" t="s">
        <v>2</v>
      </c>
      <c r="U153" s="49" t="s">
        <v>2</v>
      </c>
      <c r="V153" s="49" t="s">
        <v>2</v>
      </c>
      <c r="W153" s="49" t="s">
        <v>2</v>
      </c>
      <c r="X153" s="49" t="s">
        <v>2</v>
      </c>
      <c r="Y153" s="49" t="s">
        <v>2</v>
      </c>
      <c r="Z153" s="49" t="s">
        <v>2</v>
      </c>
      <c r="AA153" s="49" t="s">
        <v>2</v>
      </c>
      <c r="AB153" s="49" t="s">
        <v>2</v>
      </c>
      <c r="AC153" s="49" t="s">
        <v>2</v>
      </c>
      <c r="AD153" s="49" t="s">
        <v>2</v>
      </c>
      <c r="AE153" s="49" t="s">
        <v>2</v>
      </c>
      <c r="AF153" s="49" t="s">
        <v>2</v>
      </c>
      <c r="AG153" s="49" t="s">
        <v>2</v>
      </c>
      <c r="AH153" s="49" t="s">
        <v>2</v>
      </c>
      <c r="AI153" s="49" t="s">
        <v>2</v>
      </c>
      <c r="AJ153" s="49" t="s">
        <v>2</v>
      </c>
      <c r="AK153" s="49" t="s">
        <v>2</v>
      </c>
      <c r="AL153" s="49" t="s">
        <v>2</v>
      </c>
      <c r="AM153" s="49" t="s">
        <v>2</v>
      </c>
      <c r="AN153" s="49" t="s">
        <v>2</v>
      </c>
      <c r="AO153" s="49" t="s">
        <v>2</v>
      </c>
      <c r="AP153" s="49" t="s">
        <v>2</v>
      </c>
      <c r="AQ153" s="49" t="s">
        <v>2</v>
      </c>
      <c r="AR153" s="49" t="s">
        <v>2</v>
      </c>
      <c r="AS153" s="49" t="s">
        <v>2</v>
      </c>
      <c r="AT153" s="49" t="s">
        <v>2</v>
      </c>
      <c r="AU153" s="49" t="s">
        <v>2</v>
      </c>
      <c r="AV153" s="49" t="s">
        <v>2</v>
      </c>
      <c r="AW153" s="49" t="s">
        <v>2</v>
      </c>
      <c r="AX153" s="49" t="s">
        <v>2</v>
      </c>
      <c r="AY153" s="49" t="s">
        <v>2</v>
      </c>
      <c r="AZ153" s="49" t="s">
        <v>2</v>
      </c>
      <c r="BA153" s="49" t="s">
        <v>2</v>
      </c>
      <c r="BB153" s="49" t="s">
        <v>2</v>
      </c>
      <c r="BC153" s="49" t="s">
        <v>2</v>
      </c>
      <c r="BD153" s="49" t="s">
        <v>2</v>
      </c>
      <c r="BE153" s="49" t="s">
        <v>2</v>
      </c>
      <c r="BF153" s="49" t="s">
        <v>2</v>
      </c>
      <c r="BG153" s="49" t="s">
        <v>2</v>
      </c>
      <c r="BH153" s="49" t="s">
        <v>2</v>
      </c>
      <c r="BI153" s="49" t="s">
        <v>2</v>
      </c>
      <c r="BJ153" s="49" t="s">
        <v>2</v>
      </c>
      <c r="BK153" s="49" t="s">
        <v>2</v>
      </c>
      <c r="BL153" s="49" t="s">
        <v>2</v>
      </c>
      <c r="BM153" s="49" t="s">
        <v>2</v>
      </c>
      <c r="BN153" s="49" t="s">
        <v>2</v>
      </c>
      <c r="BO153" s="49" t="s">
        <v>2</v>
      </c>
      <c r="BP153" s="49" t="s">
        <v>2</v>
      </c>
      <c r="BQ153" s="49" t="s">
        <v>2</v>
      </c>
      <c r="BR153" s="49" t="s">
        <v>2</v>
      </c>
      <c r="BS153" s="49" t="s">
        <v>2</v>
      </c>
      <c r="BT153" s="49" t="s">
        <v>2</v>
      </c>
      <c r="BU153" s="49" t="s">
        <v>2</v>
      </c>
    </row>
    <row r="154" spans="1:73" x14ac:dyDescent="0.2">
      <c r="A154" s="10" t="str" cm="1">
        <f t="array" ref="A154">IF(AND(Filter_Ver=הנחיות!O154, OR(INDEX(OP_Obligations,ROW(),MATCH(Filter_OP,OP_List))=Filter_M,INDEX(OP_Obligations,ROW(),MATCH(Filter_OP,OP_List))=Filter_O,INDEX(OP_Obligations,ROW(),MATCH(Filter_OP,OP_List))=Filter_N,INDEX(OP_Obligations,ROW(),MATCH(Filter_OP,OP_List))=Filter_I)),"√","X")</f>
        <v>√</v>
      </c>
      <c r="B154" s="53" t="str" cm="1">
        <f t="array" ref="B154">INDEX(OP_Obligations,ROW(),MATCH(Filter_OP,OP_List))</f>
        <v>M</v>
      </c>
      <c r="C154" s="24" t="s">
        <v>253</v>
      </c>
      <c r="D154" s="159" t="s">
        <v>400</v>
      </c>
      <c r="E154" s="160"/>
      <c r="F154" s="160"/>
      <c r="G154" s="160"/>
      <c r="H154" s="161"/>
      <c r="I154" s="15"/>
      <c r="J154" s="16"/>
      <c r="K154" s="16"/>
      <c r="L154" s="15"/>
      <c r="M154" s="15"/>
      <c r="O154" s="11" t="s">
        <v>279</v>
      </c>
      <c r="P154" s="67">
        <f t="shared" si="5"/>
        <v>1</v>
      </c>
      <c r="Q154" s="49" t="s">
        <v>271</v>
      </c>
      <c r="R154" s="49" t="s">
        <v>271</v>
      </c>
      <c r="S154" s="49" t="s">
        <v>271</v>
      </c>
      <c r="T154" s="49" t="s">
        <v>271</v>
      </c>
      <c r="U154" s="49" t="s">
        <v>271</v>
      </c>
      <c r="V154" s="49" t="s">
        <v>271</v>
      </c>
      <c r="W154" s="49" t="s">
        <v>271</v>
      </c>
      <c r="X154" s="49" t="s">
        <v>271</v>
      </c>
      <c r="Y154" s="49" t="s">
        <v>271</v>
      </c>
      <c r="Z154" s="49" t="s">
        <v>271</v>
      </c>
      <c r="AA154" s="49" t="s">
        <v>271</v>
      </c>
      <c r="AB154" s="49" t="s">
        <v>271</v>
      </c>
      <c r="AC154" s="49" t="s">
        <v>271</v>
      </c>
      <c r="AD154" s="49" t="s">
        <v>271</v>
      </c>
      <c r="AE154" s="49" t="s">
        <v>271</v>
      </c>
      <c r="AF154" s="49" t="s">
        <v>271</v>
      </c>
      <c r="AG154" s="49" t="s">
        <v>271</v>
      </c>
      <c r="AH154" s="49" t="s">
        <v>271</v>
      </c>
      <c r="AI154" s="49" t="s">
        <v>271</v>
      </c>
      <c r="AJ154" s="49" t="s">
        <v>271</v>
      </c>
      <c r="AK154" s="49" t="s">
        <v>271</v>
      </c>
      <c r="AL154" s="49" t="s">
        <v>271</v>
      </c>
      <c r="AM154" s="49" t="s">
        <v>271</v>
      </c>
      <c r="AN154" s="49" t="s">
        <v>271</v>
      </c>
      <c r="AO154" s="49" t="s">
        <v>271</v>
      </c>
      <c r="AP154" s="49" t="s">
        <v>271</v>
      </c>
      <c r="AQ154" s="49" t="s">
        <v>271</v>
      </c>
      <c r="AR154" s="49" t="s">
        <v>271</v>
      </c>
      <c r="AS154" s="49" t="s">
        <v>271</v>
      </c>
      <c r="AT154" s="49" t="s">
        <v>271</v>
      </c>
      <c r="AU154" s="49" t="s">
        <v>271</v>
      </c>
      <c r="AV154" s="49" t="s">
        <v>271</v>
      </c>
      <c r="AW154" s="49" t="s">
        <v>271</v>
      </c>
      <c r="AX154" s="49" t="s">
        <v>271</v>
      </c>
      <c r="AY154" s="49" t="s">
        <v>271</v>
      </c>
      <c r="AZ154" s="49" t="s">
        <v>271</v>
      </c>
      <c r="BA154" s="49" t="s">
        <v>271</v>
      </c>
      <c r="BB154" s="49" t="s">
        <v>271</v>
      </c>
      <c r="BC154" s="49" t="s">
        <v>271</v>
      </c>
      <c r="BD154" s="49" t="s">
        <v>271</v>
      </c>
      <c r="BE154" s="49" t="s">
        <v>271</v>
      </c>
      <c r="BF154" s="49" t="s">
        <v>271</v>
      </c>
      <c r="BG154" s="49" t="s">
        <v>271</v>
      </c>
      <c r="BH154" s="49" t="s">
        <v>271</v>
      </c>
      <c r="BI154" s="49" t="s">
        <v>271</v>
      </c>
      <c r="BJ154" s="49" t="s">
        <v>271</v>
      </c>
      <c r="BK154" s="49" t="s">
        <v>271</v>
      </c>
      <c r="BL154" s="49" t="s">
        <v>2</v>
      </c>
      <c r="BM154" s="49" t="s">
        <v>2</v>
      </c>
      <c r="BN154" s="49" t="s">
        <v>2</v>
      </c>
      <c r="BO154" s="49" t="s">
        <v>2</v>
      </c>
      <c r="BP154" s="49" t="s">
        <v>2</v>
      </c>
      <c r="BQ154" s="49" t="s">
        <v>271</v>
      </c>
      <c r="BR154" s="49" t="s">
        <v>271</v>
      </c>
      <c r="BS154" s="49" t="s">
        <v>271</v>
      </c>
      <c r="BT154" s="49" t="s">
        <v>271</v>
      </c>
      <c r="BU154" s="49" t="s">
        <v>2</v>
      </c>
    </row>
    <row r="155" spans="1:73" ht="42.75" x14ac:dyDescent="0.2">
      <c r="A155" s="10" t="str" cm="1">
        <f t="array" ref="A155">IF(AND(Filter_Ver=הנחיות!O155, OR(INDEX(OP_Obligations,ROW(),MATCH(Filter_OP,OP_List))=Filter_M,INDEX(OP_Obligations,ROW(),MATCH(Filter_OP,OP_List))=Filter_O,INDEX(OP_Obligations,ROW(),MATCH(Filter_OP,OP_List))=Filter_N,INDEX(OP_Obligations,ROW(),MATCH(Filter_OP,OP_List))=Filter_I)),"√","X")</f>
        <v>√</v>
      </c>
      <c r="B155" s="53" t="str" cm="1">
        <f t="array" ref="B155">INDEX(OP_Obligations,ROW(),MATCH(Filter_OP,OP_List))</f>
        <v>M</v>
      </c>
      <c r="C155" s="24" t="s">
        <v>253</v>
      </c>
      <c r="D155" s="159" t="s">
        <v>289</v>
      </c>
      <c r="E155" s="160"/>
      <c r="F155" s="160"/>
      <c r="G155" s="160"/>
      <c r="H155" s="161"/>
      <c r="I155" s="15" t="s">
        <v>203</v>
      </c>
      <c r="J155" s="16" t="s">
        <v>109</v>
      </c>
      <c r="K155" s="16" t="s">
        <v>110</v>
      </c>
      <c r="L155" s="15"/>
      <c r="M155" s="15"/>
      <c r="O155" s="11" t="s">
        <v>279</v>
      </c>
      <c r="P155" s="67">
        <f t="shared" si="5"/>
        <v>1</v>
      </c>
      <c r="Q155" s="49" t="s">
        <v>271</v>
      </c>
      <c r="R155" s="49" t="s">
        <v>271</v>
      </c>
      <c r="S155" s="49" t="s">
        <v>2</v>
      </c>
      <c r="T155" s="49" t="s">
        <v>3</v>
      </c>
      <c r="U155" s="49" t="s">
        <v>3</v>
      </c>
      <c r="V155" s="49" t="s">
        <v>3</v>
      </c>
      <c r="W155" s="49" t="s">
        <v>3</v>
      </c>
      <c r="X155" s="49" t="s">
        <v>3</v>
      </c>
      <c r="Y155" s="49" t="s">
        <v>3</v>
      </c>
      <c r="Z155" s="49" t="s">
        <v>3</v>
      </c>
      <c r="AA155" s="49" t="s">
        <v>3</v>
      </c>
      <c r="AB155" s="49" t="s">
        <v>3</v>
      </c>
      <c r="AC155" s="49" t="s">
        <v>3</v>
      </c>
      <c r="AD155" s="49" t="s">
        <v>3</v>
      </c>
      <c r="AE155" s="49" t="s">
        <v>3</v>
      </c>
      <c r="AF155" s="49" t="s">
        <v>3</v>
      </c>
      <c r="AG155" s="49" t="s">
        <v>3</v>
      </c>
      <c r="AH155" s="49" t="s">
        <v>2</v>
      </c>
      <c r="AI155" s="49" t="s">
        <v>3</v>
      </c>
      <c r="AJ155" s="49" t="s">
        <v>3</v>
      </c>
      <c r="AK155" s="49" t="s">
        <v>3</v>
      </c>
      <c r="AL155" s="49" t="s">
        <v>3</v>
      </c>
      <c r="AM155" s="49" t="s">
        <v>3</v>
      </c>
      <c r="AN155" s="49" t="s">
        <v>3</v>
      </c>
      <c r="AO155" s="49" t="s">
        <v>3</v>
      </c>
      <c r="AP155" s="49" t="s">
        <v>2</v>
      </c>
      <c r="AQ155" s="49" t="s">
        <v>3</v>
      </c>
      <c r="AR155" s="49" t="s">
        <v>3</v>
      </c>
      <c r="AS155" s="49" t="s">
        <v>3</v>
      </c>
      <c r="AT155" s="49" t="s">
        <v>3</v>
      </c>
      <c r="AU155" s="49" t="s">
        <v>3</v>
      </c>
      <c r="AV155" s="49" t="s">
        <v>3</v>
      </c>
      <c r="AW155" s="49" t="s">
        <v>3</v>
      </c>
      <c r="AX155" s="49" t="s">
        <v>3</v>
      </c>
      <c r="AY155" s="49" t="s">
        <v>3</v>
      </c>
      <c r="AZ155" s="49" t="s">
        <v>3</v>
      </c>
      <c r="BA155" s="49" t="s">
        <v>3</v>
      </c>
      <c r="BB155" s="49" t="s">
        <v>3</v>
      </c>
      <c r="BC155" s="49" t="s">
        <v>3</v>
      </c>
      <c r="BD155" s="49" t="s">
        <v>3</v>
      </c>
      <c r="BE155" s="49" t="s">
        <v>3</v>
      </c>
      <c r="BF155" s="49" t="s">
        <v>3</v>
      </c>
      <c r="BG155" s="49" t="s">
        <v>3</v>
      </c>
      <c r="BH155" s="49" t="s">
        <v>3</v>
      </c>
      <c r="BI155" s="49" t="s">
        <v>3</v>
      </c>
      <c r="BJ155" s="49" t="s">
        <v>3</v>
      </c>
      <c r="BK155" s="49" t="s">
        <v>3</v>
      </c>
      <c r="BL155" s="49" t="s">
        <v>2</v>
      </c>
      <c r="BM155" s="49" t="s">
        <v>2</v>
      </c>
      <c r="BN155" s="49" t="s">
        <v>2</v>
      </c>
      <c r="BO155" s="49" t="s">
        <v>2</v>
      </c>
      <c r="BP155" s="49" t="s">
        <v>2</v>
      </c>
      <c r="BQ155" s="49" t="s">
        <v>271</v>
      </c>
      <c r="BR155" s="49" t="s">
        <v>271</v>
      </c>
      <c r="BS155" s="49" t="s">
        <v>271</v>
      </c>
      <c r="BT155" s="49" t="s">
        <v>271</v>
      </c>
      <c r="BU155" s="49" t="s">
        <v>2</v>
      </c>
    </row>
    <row r="156" spans="1:73" ht="23.25" x14ac:dyDescent="0.2">
      <c r="A156" s="10" t="str" cm="1">
        <f t="array" ref="A156">IF(AND(Filter_Ver=הנחיות!O156, OR(INDEX(OP_Obligations,ROW(),MATCH(Filter_OP,OP_List))=Filter_M,INDEX(OP_Obligations,ROW(),MATCH(Filter_OP,OP_List))=Filter_O,INDEX(OP_Obligations,ROW(),MATCH(Filter_OP,OP_List))=Filter_N,INDEX(OP_Obligations,ROW(),MATCH(Filter_OP,OP_List))=Filter_I)),"√","X")</f>
        <v>√</v>
      </c>
      <c r="B156" s="52" t="str" cm="1">
        <f t="array" ref="B156">INDEX(OP_Obligations,ROW(),MATCH(Filter_OP,OP_List))</f>
        <v>M</v>
      </c>
      <c r="C156" s="39" t="s">
        <v>254</v>
      </c>
      <c r="D156" s="112" t="s">
        <v>162</v>
      </c>
      <c r="E156" s="113"/>
      <c r="F156" s="113"/>
      <c r="G156" s="113"/>
      <c r="H156" s="114"/>
      <c r="I156" s="14" t="s">
        <v>134</v>
      </c>
      <c r="J156" s="14" t="s">
        <v>161</v>
      </c>
      <c r="K156" s="14" t="s">
        <v>161</v>
      </c>
      <c r="L156" s="14"/>
      <c r="M156" s="14"/>
      <c r="O156" s="11" t="s">
        <v>279</v>
      </c>
      <c r="P156" s="67">
        <f t="shared" ref="P156:P176" si="6">_xlfn.NUMBERVALUE($O156)</f>
        <v>1</v>
      </c>
      <c r="Q156" s="49" t="s">
        <v>2</v>
      </c>
      <c r="R156" s="49" t="s">
        <v>2</v>
      </c>
      <c r="S156" s="49" t="s">
        <v>2</v>
      </c>
      <c r="T156" s="49" t="s">
        <v>2</v>
      </c>
      <c r="U156" s="49" t="s">
        <v>2</v>
      </c>
      <c r="V156" s="49" t="s">
        <v>2</v>
      </c>
      <c r="W156" s="49" t="s">
        <v>2</v>
      </c>
      <c r="X156" s="49" t="s">
        <v>2</v>
      </c>
      <c r="Y156" s="49" t="s">
        <v>2</v>
      </c>
      <c r="Z156" s="49" t="s">
        <v>2</v>
      </c>
      <c r="AA156" s="49" t="s">
        <v>2</v>
      </c>
      <c r="AB156" s="49" t="s">
        <v>2</v>
      </c>
      <c r="AC156" s="49" t="s">
        <v>2</v>
      </c>
      <c r="AD156" s="49" t="s">
        <v>2</v>
      </c>
      <c r="AE156" s="49" t="s">
        <v>2</v>
      </c>
      <c r="AF156" s="49" t="s">
        <v>2</v>
      </c>
      <c r="AG156" s="49" t="s">
        <v>2</v>
      </c>
      <c r="AH156" s="49" t="s">
        <v>2</v>
      </c>
      <c r="AI156" s="49" t="s">
        <v>2</v>
      </c>
      <c r="AJ156" s="49" t="s">
        <v>2</v>
      </c>
      <c r="AK156" s="49" t="s">
        <v>2</v>
      </c>
      <c r="AL156" s="49" t="s">
        <v>2</v>
      </c>
      <c r="AM156" s="49" t="s">
        <v>2</v>
      </c>
      <c r="AN156" s="49" t="s">
        <v>2</v>
      </c>
      <c r="AO156" s="49" t="s">
        <v>2</v>
      </c>
      <c r="AP156" s="49" t="s">
        <v>2</v>
      </c>
      <c r="AQ156" s="49" t="s">
        <v>2</v>
      </c>
      <c r="AR156" s="49" t="s">
        <v>2</v>
      </c>
      <c r="AS156" s="49" t="s">
        <v>2</v>
      </c>
      <c r="AT156" s="49" t="s">
        <v>2</v>
      </c>
      <c r="AU156" s="49" t="s">
        <v>2</v>
      </c>
      <c r="AV156" s="49" t="s">
        <v>2</v>
      </c>
      <c r="AW156" s="49" t="s">
        <v>2</v>
      </c>
      <c r="AX156" s="49" t="s">
        <v>2</v>
      </c>
      <c r="AY156" s="49" t="s">
        <v>2</v>
      </c>
      <c r="AZ156" s="49" t="s">
        <v>2</v>
      </c>
      <c r="BA156" s="49" t="s">
        <v>2</v>
      </c>
      <c r="BB156" s="49" t="s">
        <v>2</v>
      </c>
      <c r="BC156" s="49" t="s">
        <v>2</v>
      </c>
      <c r="BD156" s="49" t="s">
        <v>2</v>
      </c>
      <c r="BE156" s="49" t="s">
        <v>2</v>
      </c>
      <c r="BF156" s="49" t="s">
        <v>2</v>
      </c>
      <c r="BG156" s="49" t="s">
        <v>2</v>
      </c>
      <c r="BH156" s="49" t="s">
        <v>2</v>
      </c>
      <c r="BI156" s="49" t="s">
        <v>2</v>
      </c>
      <c r="BJ156" s="49" t="s">
        <v>2</v>
      </c>
      <c r="BK156" s="49" t="s">
        <v>2</v>
      </c>
      <c r="BL156" s="49" t="s">
        <v>2</v>
      </c>
      <c r="BM156" s="49" t="s">
        <v>2</v>
      </c>
      <c r="BN156" s="49" t="s">
        <v>2</v>
      </c>
      <c r="BO156" s="49" t="s">
        <v>2</v>
      </c>
      <c r="BP156" s="49" t="s">
        <v>2</v>
      </c>
      <c r="BQ156" s="49" t="s">
        <v>2</v>
      </c>
      <c r="BR156" s="49" t="s">
        <v>2</v>
      </c>
      <c r="BS156" s="49" t="s">
        <v>2</v>
      </c>
      <c r="BT156" s="49" t="s">
        <v>2</v>
      </c>
      <c r="BU156" s="49" t="s">
        <v>2</v>
      </c>
    </row>
    <row r="157" spans="1:73" ht="23.25" x14ac:dyDescent="0.35">
      <c r="A157" s="10" t="str" cm="1">
        <f t="array" ref="A157">IF(AND(Filter_Ver=הנחיות!O157, OR(INDEX(OP_Obligations,ROW(),MATCH(Filter_OP,OP_List))=Filter_M,INDEX(OP_Obligations,ROW(),MATCH(Filter_OP,OP_List))=Filter_O,INDEX(OP_Obligations,ROW(),MATCH(Filter_OP,OP_List))=Filter_N,INDEX(OP_Obligations,ROW(),MATCH(Filter_OP,OP_List))=Filter_I)),"√","X")</f>
        <v>√</v>
      </c>
      <c r="B157" s="53" t="str" cm="1">
        <f t="array" ref="B157">INDEX(OP_Obligations,ROW(),MATCH(Filter_OP,OP_List))</f>
        <v>M</v>
      </c>
      <c r="C157" s="24" t="s">
        <v>254</v>
      </c>
      <c r="D157" s="78" t="s">
        <v>241</v>
      </c>
      <c r="E157" s="21"/>
      <c r="F157" s="21"/>
      <c r="G157" s="21"/>
      <c r="H157" s="22"/>
      <c r="I157" s="15"/>
      <c r="J157" s="16"/>
      <c r="K157" s="16"/>
      <c r="L157" s="15"/>
      <c r="M157" s="15"/>
      <c r="O157" s="11" t="s">
        <v>279</v>
      </c>
      <c r="P157" s="67">
        <f t="shared" si="6"/>
        <v>1</v>
      </c>
      <c r="Q157" s="49" t="s">
        <v>2</v>
      </c>
      <c r="R157" s="49" t="s">
        <v>2</v>
      </c>
      <c r="S157" s="49" t="s">
        <v>2</v>
      </c>
      <c r="T157" s="49" t="s">
        <v>2</v>
      </c>
      <c r="U157" s="49" t="s">
        <v>2</v>
      </c>
      <c r="V157" s="49" t="s">
        <v>2</v>
      </c>
      <c r="W157" s="49" t="s">
        <v>2</v>
      </c>
      <c r="X157" s="49" t="s">
        <v>2</v>
      </c>
      <c r="Y157" s="49" t="s">
        <v>2</v>
      </c>
      <c r="Z157" s="49" t="s">
        <v>2</v>
      </c>
      <c r="AA157" s="49" t="s">
        <v>2</v>
      </c>
      <c r="AB157" s="49" t="s">
        <v>2</v>
      </c>
      <c r="AC157" s="49" t="s">
        <v>2</v>
      </c>
      <c r="AD157" s="49" t="s">
        <v>2</v>
      </c>
      <c r="AE157" s="49" t="s">
        <v>2</v>
      </c>
      <c r="AF157" s="49" t="s">
        <v>2</v>
      </c>
      <c r="AG157" s="49" t="s">
        <v>2</v>
      </c>
      <c r="AH157" s="49" t="s">
        <v>2</v>
      </c>
      <c r="AI157" s="49" t="s">
        <v>2</v>
      </c>
      <c r="AJ157" s="49" t="s">
        <v>2</v>
      </c>
      <c r="AK157" s="49" t="s">
        <v>2</v>
      </c>
      <c r="AL157" s="49" t="s">
        <v>2</v>
      </c>
      <c r="AM157" s="49" t="s">
        <v>2</v>
      </c>
      <c r="AN157" s="49" t="s">
        <v>2</v>
      </c>
      <c r="AO157" s="49" t="s">
        <v>2</v>
      </c>
      <c r="AP157" s="49" t="s">
        <v>2</v>
      </c>
      <c r="AQ157" s="49" t="s">
        <v>2</v>
      </c>
      <c r="AR157" s="49" t="s">
        <v>2</v>
      </c>
      <c r="AS157" s="49" t="s">
        <v>2</v>
      </c>
      <c r="AT157" s="49" t="s">
        <v>2</v>
      </c>
      <c r="AU157" s="49" t="s">
        <v>2</v>
      </c>
      <c r="AV157" s="49" t="s">
        <v>2</v>
      </c>
      <c r="AW157" s="49" t="s">
        <v>2</v>
      </c>
      <c r="AX157" s="49" t="s">
        <v>2</v>
      </c>
      <c r="AY157" s="49" t="s">
        <v>2</v>
      </c>
      <c r="AZ157" s="49" t="s">
        <v>2</v>
      </c>
      <c r="BA157" s="49" t="s">
        <v>2</v>
      </c>
      <c r="BB157" s="49" t="s">
        <v>2</v>
      </c>
      <c r="BC157" s="49" t="s">
        <v>2</v>
      </c>
      <c r="BD157" s="49" t="s">
        <v>2</v>
      </c>
      <c r="BE157" s="49" t="s">
        <v>2</v>
      </c>
      <c r="BF157" s="49" t="s">
        <v>2</v>
      </c>
      <c r="BG157" s="49" t="s">
        <v>2</v>
      </c>
      <c r="BH157" s="49" t="s">
        <v>2</v>
      </c>
      <c r="BI157" s="49" t="s">
        <v>2</v>
      </c>
      <c r="BJ157" s="49" t="s">
        <v>2</v>
      </c>
      <c r="BK157" s="49" t="s">
        <v>2</v>
      </c>
      <c r="BL157" s="49" t="s">
        <v>2</v>
      </c>
      <c r="BM157" s="49" t="s">
        <v>2</v>
      </c>
      <c r="BN157" s="49" t="s">
        <v>2</v>
      </c>
      <c r="BO157" s="49" t="s">
        <v>2</v>
      </c>
      <c r="BP157" s="49" t="s">
        <v>2</v>
      </c>
      <c r="BQ157" s="49" t="s">
        <v>2</v>
      </c>
      <c r="BR157" s="49" t="s">
        <v>2</v>
      </c>
      <c r="BS157" s="49" t="s">
        <v>2</v>
      </c>
      <c r="BT157" s="49" t="s">
        <v>2</v>
      </c>
      <c r="BU157" s="49" t="s">
        <v>2</v>
      </c>
    </row>
    <row r="158" spans="1:73" ht="18" x14ac:dyDescent="0.25">
      <c r="A158" s="10" t="str" cm="1">
        <f t="array" ref="A158">IF(AND(Filter_Ver=הנחיות!O158, OR(INDEX(OP_Obligations,ROW(),MATCH(Filter_OP,OP_List))=Filter_M,INDEX(OP_Obligations,ROW(),MATCH(Filter_OP,OP_List))=Filter_O,INDEX(OP_Obligations,ROW(),MATCH(Filter_OP,OP_List))=Filter_N,INDEX(OP_Obligations,ROW(),MATCH(Filter_OP,OP_List))=Filter_I)),"√","X")</f>
        <v>√</v>
      </c>
      <c r="B158" s="53" t="str" cm="1">
        <f t="array" ref="B158">INDEX(OP_Obligations,ROW(),MATCH(Filter_OP,OP_List))</f>
        <v>M</v>
      </c>
      <c r="C158" s="24" t="s">
        <v>254</v>
      </c>
      <c r="D158" s="81" t="s">
        <v>373</v>
      </c>
      <c r="E158" s="43"/>
      <c r="F158" s="43"/>
      <c r="G158" s="37"/>
      <c r="H158" s="22"/>
      <c r="I158" s="15"/>
      <c r="J158" s="16"/>
      <c r="K158" s="16"/>
      <c r="L158" s="15"/>
      <c r="M158" s="15"/>
      <c r="O158" s="11" t="s">
        <v>279</v>
      </c>
      <c r="P158" s="67">
        <f t="shared" si="6"/>
        <v>1</v>
      </c>
      <c r="Q158" s="49" t="s">
        <v>2</v>
      </c>
      <c r="R158" s="49" t="s">
        <v>2</v>
      </c>
      <c r="S158" s="49" t="s">
        <v>2</v>
      </c>
      <c r="T158" s="49" t="s">
        <v>2</v>
      </c>
      <c r="U158" s="49" t="s">
        <v>2</v>
      </c>
      <c r="V158" s="49" t="s">
        <v>2</v>
      </c>
      <c r="W158" s="49" t="s">
        <v>2</v>
      </c>
      <c r="X158" s="49" t="s">
        <v>2</v>
      </c>
      <c r="Y158" s="49" t="s">
        <v>2</v>
      </c>
      <c r="Z158" s="49" t="s">
        <v>2</v>
      </c>
      <c r="AA158" s="49" t="s">
        <v>2</v>
      </c>
      <c r="AB158" s="49" t="s">
        <v>2</v>
      </c>
      <c r="AC158" s="49" t="s">
        <v>2</v>
      </c>
      <c r="AD158" s="49" t="s">
        <v>2</v>
      </c>
      <c r="AE158" s="49" t="s">
        <v>2</v>
      </c>
      <c r="AF158" s="49" t="s">
        <v>2</v>
      </c>
      <c r="AG158" s="49" t="s">
        <v>2</v>
      </c>
      <c r="AH158" s="49" t="s">
        <v>2</v>
      </c>
      <c r="AI158" s="49" t="s">
        <v>2</v>
      </c>
      <c r="AJ158" s="49" t="s">
        <v>2</v>
      </c>
      <c r="AK158" s="49" t="s">
        <v>2</v>
      </c>
      <c r="AL158" s="49" t="s">
        <v>2</v>
      </c>
      <c r="AM158" s="49" t="s">
        <v>2</v>
      </c>
      <c r="AN158" s="49" t="s">
        <v>2</v>
      </c>
      <c r="AO158" s="49" t="s">
        <v>2</v>
      </c>
      <c r="AP158" s="49" t="s">
        <v>2</v>
      </c>
      <c r="AQ158" s="49" t="s">
        <v>2</v>
      </c>
      <c r="AR158" s="49" t="s">
        <v>2</v>
      </c>
      <c r="AS158" s="49" t="s">
        <v>2</v>
      </c>
      <c r="AT158" s="49" t="s">
        <v>2</v>
      </c>
      <c r="AU158" s="49" t="s">
        <v>2</v>
      </c>
      <c r="AV158" s="49" t="s">
        <v>2</v>
      </c>
      <c r="AW158" s="49" t="s">
        <v>2</v>
      </c>
      <c r="AX158" s="49" t="s">
        <v>2</v>
      </c>
      <c r="AY158" s="49" t="s">
        <v>2</v>
      </c>
      <c r="AZ158" s="49" t="s">
        <v>2</v>
      </c>
      <c r="BA158" s="49" t="s">
        <v>2</v>
      </c>
      <c r="BB158" s="49" t="s">
        <v>2</v>
      </c>
      <c r="BC158" s="49" t="s">
        <v>2</v>
      </c>
      <c r="BD158" s="49" t="s">
        <v>2</v>
      </c>
      <c r="BE158" s="49" t="s">
        <v>2</v>
      </c>
      <c r="BF158" s="49" t="s">
        <v>2</v>
      </c>
      <c r="BG158" s="49" t="s">
        <v>2</v>
      </c>
      <c r="BH158" s="49" t="s">
        <v>2</v>
      </c>
      <c r="BI158" s="49" t="s">
        <v>2</v>
      </c>
      <c r="BJ158" s="49" t="s">
        <v>2</v>
      </c>
      <c r="BK158" s="49" t="s">
        <v>2</v>
      </c>
      <c r="BL158" s="49" t="s">
        <v>2</v>
      </c>
      <c r="BM158" s="49" t="s">
        <v>2</v>
      </c>
      <c r="BN158" s="49" t="s">
        <v>2</v>
      </c>
      <c r="BO158" s="49" t="s">
        <v>2</v>
      </c>
      <c r="BP158" s="49" t="s">
        <v>2</v>
      </c>
      <c r="BQ158" s="49" t="s">
        <v>2</v>
      </c>
      <c r="BR158" s="49" t="s">
        <v>2</v>
      </c>
      <c r="BS158" s="49" t="s">
        <v>2</v>
      </c>
      <c r="BT158" s="49" t="s">
        <v>2</v>
      </c>
      <c r="BU158" s="49" t="s">
        <v>2</v>
      </c>
    </row>
    <row r="159" spans="1:73" ht="15" x14ac:dyDescent="0.25">
      <c r="A159" s="10" t="str" cm="1">
        <f t="array" ref="A159">IF(AND(Filter_Ver=הנחיות!O159, OR(INDEX(OP_Obligations,ROW(),MATCH(Filter_OP,OP_List))=Filter_M,INDEX(OP_Obligations,ROW(),MATCH(Filter_OP,OP_List))=Filter_O,INDEX(OP_Obligations,ROW(),MATCH(Filter_OP,OP_List))=Filter_N,INDEX(OP_Obligations,ROW(),MATCH(Filter_OP,OP_List))=Filter_I)),"√","X")</f>
        <v>√</v>
      </c>
      <c r="B159" s="53" t="str" cm="1">
        <f t="array" ref="B159">INDEX(OP_Obligations,ROW(),MATCH(Filter_OP,OP_List))</f>
        <v>M</v>
      </c>
      <c r="C159" s="24" t="s">
        <v>254</v>
      </c>
      <c r="D159" s="25" t="s">
        <v>0</v>
      </c>
      <c r="E159" s="36" t="s">
        <v>238</v>
      </c>
      <c r="F159" s="44" t="s">
        <v>242</v>
      </c>
      <c r="G159" s="26" t="s">
        <v>224</v>
      </c>
      <c r="H159" s="22"/>
      <c r="I159" s="15"/>
      <c r="J159" s="16"/>
      <c r="K159" s="16"/>
      <c r="L159" s="15"/>
      <c r="M159" s="15"/>
      <c r="O159" s="11" t="s">
        <v>279</v>
      </c>
      <c r="P159" s="67">
        <f t="shared" si="6"/>
        <v>1</v>
      </c>
      <c r="Q159" s="49" t="s">
        <v>2</v>
      </c>
      <c r="R159" s="49" t="s">
        <v>2</v>
      </c>
      <c r="S159" s="49" t="s">
        <v>2</v>
      </c>
      <c r="T159" s="49" t="s">
        <v>2</v>
      </c>
      <c r="U159" s="49" t="s">
        <v>2</v>
      </c>
      <c r="V159" s="49" t="s">
        <v>2</v>
      </c>
      <c r="W159" s="49" t="s">
        <v>2</v>
      </c>
      <c r="X159" s="49" t="s">
        <v>2</v>
      </c>
      <c r="Y159" s="49" t="s">
        <v>2</v>
      </c>
      <c r="Z159" s="49" t="s">
        <v>2</v>
      </c>
      <c r="AA159" s="49" t="s">
        <v>2</v>
      </c>
      <c r="AB159" s="49" t="s">
        <v>2</v>
      </c>
      <c r="AC159" s="49" t="s">
        <v>2</v>
      </c>
      <c r="AD159" s="49" t="s">
        <v>2</v>
      </c>
      <c r="AE159" s="49" t="s">
        <v>2</v>
      </c>
      <c r="AF159" s="49" t="s">
        <v>2</v>
      </c>
      <c r="AG159" s="49" t="s">
        <v>2</v>
      </c>
      <c r="AH159" s="49" t="s">
        <v>2</v>
      </c>
      <c r="AI159" s="49" t="s">
        <v>2</v>
      </c>
      <c r="AJ159" s="49" t="s">
        <v>2</v>
      </c>
      <c r="AK159" s="49" t="s">
        <v>2</v>
      </c>
      <c r="AL159" s="49" t="s">
        <v>2</v>
      </c>
      <c r="AM159" s="49" t="s">
        <v>2</v>
      </c>
      <c r="AN159" s="49" t="s">
        <v>2</v>
      </c>
      <c r="AO159" s="49" t="s">
        <v>2</v>
      </c>
      <c r="AP159" s="49" t="s">
        <v>2</v>
      </c>
      <c r="AQ159" s="49" t="s">
        <v>2</v>
      </c>
      <c r="AR159" s="49" t="s">
        <v>2</v>
      </c>
      <c r="AS159" s="49" t="s">
        <v>2</v>
      </c>
      <c r="AT159" s="49" t="s">
        <v>2</v>
      </c>
      <c r="AU159" s="49" t="s">
        <v>2</v>
      </c>
      <c r="AV159" s="49" t="s">
        <v>2</v>
      </c>
      <c r="AW159" s="49" t="s">
        <v>2</v>
      </c>
      <c r="AX159" s="49" t="s">
        <v>2</v>
      </c>
      <c r="AY159" s="49" t="s">
        <v>2</v>
      </c>
      <c r="AZ159" s="49" t="s">
        <v>2</v>
      </c>
      <c r="BA159" s="49" t="s">
        <v>2</v>
      </c>
      <c r="BB159" s="49" t="s">
        <v>2</v>
      </c>
      <c r="BC159" s="49" t="s">
        <v>2</v>
      </c>
      <c r="BD159" s="49" t="s">
        <v>2</v>
      </c>
      <c r="BE159" s="49" t="s">
        <v>2</v>
      </c>
      <c r="BF159" s="49" t="s">
        <v>2</v>
      </c>
      <c r="BG159" s="49" t="s">
        <v>2</v>
      </c>
      <c r="BH159" s="49" t="s">
        <v>2</v>
      </c>
      <c r="BI159" s="49" t="s">
        <v>2</v>
      </c>
      <c r="BJ159" s="49" t="s">
        <v>2</v>
      </c>
      <c r="BK159" s="49" t="s">
        <v>2</v>
      </c>
      <c r="BL159" s="49" t="s">
        <v>2</v>
      </c>
      <c r="BM159" s="49" t="s">
        <v>2</v>
      </c>
      <c r="BN159" s="49" t="s">
        <v>2</v>
      </c>
      <c r="BO159" s="49" t="s">
        <v>2</v>
      </c>
      <c r="BP159" s="49" t="s">
        <v>2</v>
      </c>
      <c r="BQ159" s="49" t="s">
        <v>2</v>
      </c>
      <c r="BR159" s="49" t="s">
        <v>2</v>
      </c>
      <c r="BS159" s="49" t="s">
        <v>2</v>
      </c>
      <c r="BT159" s="49" t="s">
        <v>2</v>
      </c>
      <c r="BU159" s="49" t="s">
        <v>2</v>
      </c>
    </row>
    <row r="160" spans="1:73" x14ac:dyDescent="0.2">
      <c r="A160" s="10" t="str" cm="1">
        <f t="array" ref="A160">IF(AND(Filter_Ver=הנחיות!O160, OR(INDEX(OP_Obligations,ROW(),MATCH(Filter_OP,OP_List))=Filter_M,INDEX(OP_Obligations,ROW(),MATCH(Filter_OP,OP_List))=Filter_O,INDEX(OP_Obligations,ROW(),MATCH(Filter_OP,OP_List))=Filter_N,INDEX(OP_Obligations,ROW(),MATCH(Filter_OP,OP_List))=Filter_I)),"√","X")</f>
        <v>√</v>
      </c>
      <c r="B160" s="53" t="str" cm="1">
        <f t="array" ref="B160">INDEX(OP_Obligations,ROW(),MATCH(Filter_OP,OP_List))</f>
        <v>M</v>
      </c>
      <c r="C160" s="24" t="s">
        <v>254</v>
      </c>
      <c r="D160" s="159" t="s">
        <v>290</v>
      </c>
      <c r="E160" s="160"/>
      <c r="F160" s="160"/>
      <c r="G160" s="160"/>
      <c r="H160" s="161"/>
      <c r="I160" s="15"/>
      <c r="J160" s="16"/>
      <c r="K160" s="16"/>
      <c r="L160" s="15"/>
      <c r="M160" s="15"/>
      <c r="O160" s="11" t="s">
        <v>279</v>
      </c>
      <c r="P160" s="67">
        <f t="shared" si="6"/>
        <v>1</v>
      </c>
      <c r="Q160" s="49" t="s">
        <v>271</v>
      </c>
      <c r="R160" s="49" t="s">
        <v>271</v>
      </c>
      <c r="S160" s="49" t="s">
        <v>81</v>
      </c>
      <c r="T160" s="49" t="s">
        <v>81</v>
      </c>
      <c r="U160" s="49" t="s">
        <v>81</v>
      </c>
      <c r="V160" s="49" t="s">
        <v>81</v>
      </c>
      <c r="W160" s="49" t="s">
        <v>81</v>
      </c>
      <c r="X160" s="49" t="s">
        <v>81</v>
      </c>
      <c r="Y160" s="49" t="s">
        <v>81</v>
      </c>
      <c r="Z160" s="49" t="s">
        <v>81</v>
      </c>
      <c r="AA160" s="49" t="s">
        <v>81</v>
      </c>
      <c r="AB160" s="49" t="s">
        <v>81</v>
      </c>
      <c r="AC160" s="49" t="s">
        <v>81</v>
      </c>
      <c r="AD160" s="49" t="s">
        <v>81</v>
      </c>
      <c r="AE160" s="49" t="s">
        <v>81</v>
      </c>
      <c r="AF160" s="49" t="s">
        <v>81</v>
      </c>
      <c r="AG160" s="49" t="s">
        <v>81</v>
      </c>
      <c r="AH160" s="49" t="s">
        <v>81</v>
      </c>
      <c r="AI160" s="49" t="s">
        <v>81</v>
      </c>
      <c r="AJ160" s="49" t="s">
        <v>81</v>
      </c>
      <c r="AK160" s="49" t="s">
        <v>81</v>
      </c>
      <c r="AL160" s="49" t="s">
        <v>81</v>
      </c>
      <c r="AM160" s="49" t="s">
        <v>81</v>
      </c>
      <c r="AN160" s="49" t="s">
        <v>81</v>
      </c>
      <c r="AO160" s="49" t="s">
        <v>81</v>
      </c>
      <c r="AP160" s="49" t="s">
        <v>81</v>
      </c>
      <c r="AQ160" s="49" t="s">
        <v>81</v>
      </c>
      <c r="AR160" s="49" t="s">
        <v>81</v>
      </c>
      <c r="AS160" s="49" t="s">
        <v>81</v>
      </c>
      <c r="AT160" s="49" t="s">
        <v>81</v>
      </c>
      <c r="AU160" s="49" t="s">
        <v>81</v>
      </c>
      <c r="AV160" s="49" t="s">
        <v>81</v>
      </c>
      <c r="AW160" s="49" t="s">
        <v>81</v>
      </c>
      <c r="AX160" s="49" t="s">
        <v>81</v>
      </c>
      <c r="AY160" s="49" t="s">
        <v>81</v>
      </c>
      <c r="AZ160" s="49" t="s">
        <v>81</v>
      </c>
      <c r="BA160" s="49" t="s">
        <v>81</v>
      </c>
      <c r="BB160" s="49" t="s">
        <v>81</v>
      </c>
      <c r="BC160" s="49" t="s">
        <v>81</v>
      </c>
      <c r="BD160" s="49" t="s">
        <v>81</v>
      </c>
      <c r="BE160" s="49" t="s">
        <v>81</v>
      </c>
      <c r="BF160" s="49" t="s">
        <v>81</v>
      </c>
      <c r="BG160" s="49" t="s">
        <v>81</v>
      </c>
      <c r="BH160" s="49" t="s">
        <v>81</v>
      </c>
      <c r="BI160" s="49" t="s">
        <v>81</v>
      </c>
      <c r="BJ160" s="49" t="s">
        <v>81</v>
      </c>
      <c r="BK160" s="49" t="s">
        <v>81</v>
      </c>
      <c r="BL160" s="49" t="s">
        <v>2</v>
      </c>
      <c r="BM160" s="49" t="s">
        <v>2</v>
      </c>
      <c r="BN160" s="49" t="s">
        <v>2</v>
      </c>
      <c r="BO160" s="49" t="s">
        <v>2</v>
      </c>
      <c r="BP160" s="49" t="s">
        <v>2</v>
      </c>
      <c r="BQ160" s="49" t="s">
        <v>271</v>
      </c>
      <c r="BR160" s="49" t="s">
        <v>271</v>
      </c>
      <c r="BS160" s="49" t="s">
        <v>271</v>
      </c>
      <c r="BT160" s="49" t="s">
        <v>271</v>
      </c>
      <c r="BU160" s="49" t="s">
        <v>2</v>
      </c>
    </row>
    <row r="161" spans="1:73" x14ac:dyDescent="0.2">
      <c r="A161" s="10" t="str" cm="1">
        <f t="array" ref="A161">IF(AND(Filter_Ver=הנחיות!O161, OR(INDEX(OP_Obligations,ROW(),MATCH(Filter_OP,OP_List))=Filter_M,INDEX(OP_Obligations,ROW(),MATCH(Filter_OP,OP_List))=Filter_O,INDEX(OP_Obligations,ROW(),MATCH(Filter_OP,OP_List))=Filter_N,INDEX(OP_Obligations,ROW(),MATCH(Filter_OP,OP_List))=Filter_I)),"√","X")</f>
        <v>√</v>
      </c>
      <c r="B161" s="53" t="str" cm="1">
        <f t="array" ref="B161">INDEX(OP_Obligations,ROW(),MATCH(Filter_OP,OP_List))</f>
        <v>M</v>
      </c>
      <c r="C161" s="24" t="s">
        <v>254</v>
      </c>
      <c r="D161" s="159" t="s">
        <v>291</v>
      </c>
      <c r="E161" s="160"/>
      <c r="F161" s="160"/>
      <c r="G161" s="160"/>
      <c r="H161" s="161"/>
      <c r="I161" s="15" t="s">
        <v>100</v>
      </c>
      <c r="J161" s="16" t="s">
        <v>111</v>
      </c>
      <c r="K161" s="16" t="s">
        <v>112</v>
      </c>
      <c r="L161" s="15"/>
      <c r="M161" s="15"/>
      <c r="O161" s="11" t="s">
        <v>279</v>
      </c>
      <c r="P161" s="67">
        <f t="shared" si="6"/>
        <v>1</v>
      </c>
      <c r="Q161" s="49" t="s">
        <v>271</v>
      </c>
      <c r="R161" s="49" t="s">
        <v>271</v>
      </c>
      <c r="S161" s="49" t="s">
        <v>2</v>
      </c>
      <c r="T161" s="49" t="s">
        <v>2</v>
      </c>
      <c r="U161" s="49" t="s">
        <v>2</v>
      </c>
      <c r="V161" s="49" t="s">
        <v>2</v>
      </c>
      <c r="W161" s="49" t="s">
        <v>2</v>
      </c>
      <c r="X161" s="49" t="s">
        <v>2</v>
      </c>
      <c r="Y161" s="49" t="s">
        <v>2</v>
      </c>
      <c r="Z161" s="49" t="s">
        <v>2</v>
      </c>
      <c r="AA161" s="49" t="s">
        <v>2</v>
      </c>
      <c r="AB161" s="49" t="s">
        <v>2</v>
      </c>
      <c r="AC161" s="49" t="s">
        <v>2</v>
      </c>
      <c r="AD161" s="49" t="s">
        <v>2</v>
      </c>
      <c r="AE161" s="49" t="s">
        <v>2</v>
      </c>
      <c r="AF161" s="49" t="s">
        <v>2</v>
      </c>
      <c r="AG161" s="49" t="s">
        <v>2</v>
      </c>
      <c r="AH161" s="49" t="s">
        <v>2</v>
      </c>
      <c r="AI161" s="49" t="s">
        <v>2</v>
      </c>
      <c r="AJ161" s="49" t="s">
        <v>2</v>
      </c>
      <c r="AK161" s="49" t="s">
        <v>2</v>
      </c>
      <c r="AL161" s="49" t="s">
        <v>2</v>
      </c>
      <c r="AM161" s="49" t="s">
        <v>2</v>
      </c>
      <c r="AN161" s="49" t="s">
        <v>2</v>
      </c>
      <c r="AO161" s="49" t="s">
        <v>2</v>
      </c>
      <c r="AP161" s="49" t="s">
        <v>2</v>
      </c>
      <c r="AQ161" s="49" t="s">
        <v>2</v>
      </c>
      <c r="AR161" s="49" t="s">
        <v>2</v>
      </c>
      <c r="AS161" s="49" t="s">
        <v>2</v>
      </c>
      <c r="AT161" s="49" t="s">
        <v>2</v>
      </c>
      <c r="AU161" s="49" t="s">
        <v>2</v>
      </c>
      <c r="AV161" s="49" t="s">
        <v>2</v>
      </c>
      <c r="AW161" s="49" t="s">
        <v>2</v>
      </c>
      <c r="AX161" s="49" t="s">
        <v>2</v>
      </c>
      <c r="AY161" s="49" t="s">
        <v>2</v>
      </c>
      <c r="AZ161" s="49" t="s">
        <v>2</v>
      </c>
      <c r="BA161" s="49" t="s">
        <v>2</v>
      </c>
      <c r="BB161" s="49" t="s">
        <v>2</v>
      </c>
      <c r="BC161" s="49" t="s">
        <v>2</v>
      </c>
      <c r="BD161" s="49" t="s">
        <v>2</v>
      </c>
      <c r="BE161" s="49" t="s">
        <v>2</v>
      </c>
      <c r="BF161" s="49" t="s">
        <v>2</v>
      </c>
      <c r="BG161" s="49" t="s">
        <v>2</v>
      </c>
      <c r="BH161" s="49" t="s">
        <v>2</v>
      </c>
      <c r="BI161" s="49" t="s">
        <v>2</v>
      </c>
      <c r="BJ161" s="49" t="s">
        <v>2</v>
      </c>
      <c r="BK161" s="49" t="s">
        <v>2</v>
      </c>
      <c r="BL161" s="49" t="s">
        <v>81</v>
      </c>
      <c r="BM161" s="49" t="s">
        <v>81</v>
      </c>
      <c r="BN161" s="49" t="s">
        <v>81</v>
      </c>
      <c r="BO161" s="49" t="s">
        <v>81</v>
      </c>
      <c r="BP161" s="49" t="s">
        <v>81</v>
      </c>
      <c r="BQ161" s="49" t="s">
        <v>2</v>
      </c>
      <c r="BR161" s="49" t="s">
        <v>2</v>
      </c>
      <c r="BS161" s="49" t="s">
        <v>2</v>
      </c>
      <c r="BT161" s="49" t="s">
        <v>2</v>
      </c>
      <c r="BU161" s="49" t="s">
        <v>2</v>
      </c>
    </row>
    <row r="162" spans="1:73" ht="28.5" x14ac:dyDescent="0.2">
      <c r="A162" s="10" t="str" cm="1">
        <f t="array" ref="A162">IF(AND(Filter_Ver=הנחיות!O162, OR(INDEX(OP_Obligations,ROW(),MATCH(Filter_OP,OP_List))=Filter_M,INDEX(OP_Obligations,ROW(),MATCH(Filter_OP,OP_List))=Filter_O,INDEX(OP_Obligations,ROW(),MATCH(Filter_OP,OP_List))=Filter_N,INDEX(OP_Obligations,ROW(),MATCH(Filter_OP,OP_List))=Filter_I)),"√","X")</f>
        <v>√</v>
      </c>
      <c r="B162" s="53" t="str" cm="1">
        <f t="array" ref="B162">INDEX(OP_Obligations,ROW(),MATCH(Filter_OP,OP_List))</f>
        <v>M</v>
      </c>
      <c r="C162" s="24" t="s">
        <v>254</v>
      </c>
      <c r="D162" s="159" t="s">
        <v>292</v>
      </c>
      <c r="E162" s="160"/>
      <c r="F162" s="160"/>
      <c r="G162" s="160"/>
      <c r="H162" s="161"/>
      <c r="I162" s="15" t="s">
        <v>202</v>
      </c>
      <c r="J162" s="16" t="s">
        <v>113</v>
      </c>
      <c r="K162" s="16" t="s">
        <v>114</v>
      </c>
      <c r="L162" s="15"/>
      <c r="M162" s="15"/>
      <c r="O162" s="11" t="s">
        <v>279</v>
      </c>
      <c r="P162" s="67">
        <f t="shared" si="6"/>
        <v>1</v>
      </c>
      <c r="Q162" s="49" t="s">
        <v>271</v>
      </c>
      <c r="R162" s="49" t="s">
        <v>271</v>
      </c>
      <c r="S162" s="49" t="s">
        <v>2</v>
      </c>
      <c r="T162" s="49" t="s">
        <v>2</v>
      </c>
      <c r="U162" s="49" t="s">
        <v>2</v>
      </c>
      <c r="V162" s="49" t="s">
        <v>2</v>
      </c>
      <c r="W162" s="49" t="s">
        <v>2</v>
      </c>
      <c r="X162" s="49" t="s">
        <v>2</v>
      </c>
      <c r="Y162" s="49" t="s">
        <v>2</v>
      </c>
      <c r="Z162" s="49" t="s">
        <v>2</v>
      </c>
      <c r="AA162" s="49" t="s">
        <v>2</v>
      </c>
      <c r="AB162" s="49" t="s">
        <v>2</v>
      </c>
      <c r="AC162" s="49" t="s">
        <v>2</v>
      </c>
      <c r="AD162" s="49" t="s">
        <v>2</v>
      </c>
      <c r="AE162" s="49" t="s">
        <v>2</v>
      </c>
      <c r="AF162" s="49" t="s">
        <v>2</v>
      </c>
      <c r="AG162" s="49" t="s">
        <v>2</v>
      </c>
      <c r="AH162" s="49" t="s">
        <v>2</v>
      </c>
      <c r="AI162" s="49" t="s">
        <v>2</v>
      </c>
      <c r="AJ162" s="49" t="s">
        <v>2</v>
      </c>
      <c r="AK162" s="49" t="s">
        <v>2</v>
      </c>
      <c r="AL162" s="49" t="s">
        <v>2</v>
      </c>
      <c r="AM162" s="49" t="s">
        <v>2</v>
      </c>
      <c r="AN162" s="49" t="s">
        <v>2</v>
      </c>
      <c r="AO162" s="49" t="s">
        <v>2</v>
      </c>
      <c r="AP162" s="49" t="s">
        <v>2</v>
      </c>
      <c r="AQ162" s="49" t="s">
        <v>2</v>
      </c>
      <c r="AR162" s="49" t="s">
        <v>2</v>
      </c>
      <c r="AS162" s="49" t="s">
        <v>2</v>
      </c>
      <c r="AT162" s="49" t="s">
        <v>2</v>
      </c>
      <c r="AU162" s="49" t="s">
        <v>2</v>
      </c>
      <c r="AV162" s="49" t="s">
        <v>2</v>
      </c>
      <c r="AW162" s="49" t="s">
        <v>2</v>
      </c>
      <c r="AX162" s="49" t="s">
        <v>2</v>
      </c>
      <c r="AY162" s="49" t="s">
        <v>2</v>
      </c>
      <c r="AZ162" s="49" t="s">
        <v>2</v>
      </c>
      <c r="BA162" s="49" t="s">
        <v>2</v>
      </c>
      <c r="BB162" s="49" t="s">
        <v>2</v>
      </c>
      <c r="BC162" s="49" t="s">
        <v>2</v>
      </c>
      <c r="BD162" s="49" t="s">
        <v>2</v>
      </c>
      <c r="BE162" s="49" t="s">
        <v>2</v>
      </c>
      <c r="BF162" s="49" t="s">
        <v>2</v>
      </c>
      <c r="BG162" s="49" t="s">
        <v>2</v>
      </c>
      <c r="BH162" s="49" t="s">
        <v>2</v>
      </c>
      <c r="BI162" s="49" t="s">
        <v>2</v>
      </c>
      <c r="BJ162" s="49" t="s">
        <v>2</v>
      </c>
      <c r="BK162" s="49" t="s">
        <v>2</v>
      </c>
      <c r="BL162" s="49" t="s">
        <v>2</v>
      </c>
      <c r="BM162" s="49" t="s">
        <v>2</v>
      </c>
      <c r="BN162" s="49" t="s">
        <v>2</v>
      </c>
      <c r="BO162" s="49" t="s">
        <v>2</v>
      </c>
      <c r="BP162" s="49" t="s">
        <v>2</v>
      </c>
      <c r="BQ162" s="49" t="s">
        <v>2</v>
      </c>
      <c r="BR162" s="49" t="s">
        <v>2</v>
      </c>
      <c r="BS162" s="49" t="s">
        <v>2</v>
      </c>
      <c r="BT162" s="49" t="s">
        <v>2</v>
      </c>
      <c r="BU162" s="49" t="s">
        <v>2</v>
      </c>
    </row>
    <row r="163" spans="1:73" ht="42.75" x14ac:dyDescent="0.2">
      <c r="A163" s="10" t="str" cm="1">
        <f t="array" ref="A163">IF(AND(Filter_Ver=הנחיות!O163, OR(INDEX(OP_Obligations,ROW(),MATCH(Filter_OP,OP_List))=Filter_M,INDEX(OP_Obligations,ROW(),MATCH(Filter_OP,OP_List))=Filter_O,INDEX(OP_Obligations,ROW(),MATCH(Filter_OP,OP_List))=Filter_N,INDEX(OP_Obligations,ROW(),MATCH(Filter_OP,OP_List))=Filter_I)),"√","X")</f>
        <v>√</v>
      </c>
      <c r="B163" s="53" t="str" cm="1">
        <f t="array" ref="B163">INDEX(OP_Obligations,ROW(),MATCH(Filter_OP,OP_List))</f>
        <v>M</v>
      </c>
      <c r="C163" s="24" t="s">
        <v>254</v>
      </c>
      <c r="D163" s="159" t="s">
        <v>330</v>
      </c>
      <c r="E163" s="160"/>
      <c r="F163" s="160"/>
      <c r="G163" s="160"/>
      <c r="H163" s="161"/>
      <c r="I163" s="15" t="s">
        <v>200</v>
      </c>
      <c r="J163" s="16"/>
      <c r="K163" s="16"/>
      <c r="L163" s="15"/>
      <c r="M163" s="15"/>
      <c r="O163" s="11" t="s">
        <v>279</v>
      </c>
      <c r="P163" s="67">
        <f t="shared" si="6"/>
        <v>1</v>
      </c>
      <c r="Q163" s="49" t="s">
        <v>271</v>
      </c>
      <c r="R163" s="49" t="s">
        <v>271</v>
      </c>
      <c r="S163" s="49" t="s">
        <v>81</v>
      </c>
      <c r="T163" s="49" t="s">
        <v>81</v>
      </c>
      <c r="U163" s="49" t="s">
        <v>81</v>
      </c>
      <c r="V163" s="49" t="s">
        <v>81</v>
      </c>
      <c r="W163" s="49" t="s">
        <v>81</v>
      </c>
      <c r="X163" s="49" t="s">
        <v>81</v>
      </c>
      <c r="Y163" s="49" t="s">
        <v>81</v>
      </c>
      <c r="Z163" s="49" t="s">
        <v>81</v>
      </c>
      <c r="AA163" s="49" t="s">
        <v>81</v>
      </c>
      <c r="AB163" s="49" t="s">
        <v>81</v>
      </c>
      <c r="AC163" s="49" t="s">
        <v>81</v>
      </c>
      <c r="AD163" s="49" t="s">
        <v>81</v>
      </c>
      <c r="AE163" s="49" t="s">
        <v>81</v>
      </c>
      <c r="AF163" s="49" t="s">
        <v>81</v>
      </c>
      <c r="AG163" s="49" t="s">
        <v>81</v>
      </c>
      <c r="AH163" s="49" t="s">
        <v>81</v>
      </c>
      <c r="AI163" s="49" t="s">
        <v>81</v>
      </c>
      <c r="AJ163" s="49" t="s">
        <v>81</v>
      </c>
      <c r="AK163" s="49" t="s">
        <v>81</v>
      </c>
      <c r="AL163" s="49" t="s">
        <v>81</v>
      </c>
      <c r="AM163" s="49" t="s">
        <v>81</v>
      </c>
      <c r="AN163" s="49" t="s">
        <v>81</v>
      </c>
      <c r="AO163" s="49" t="s">
        <v>81</v>
      </c>
      <c r="AP163" s="49" t="s">
        <v>81</v>
      </c>
      <c r="AQ163" s="49" t="s">
        <v>81</v>
      </c>
      <c r="AR163" s="49" t="s">
        <v>81</v>
      </c>
      <c r="AS163" s="49" t="s">
        <v>81</v>
      </c>
      <c r="AT163" s="49" t="s">
        <v>81</v>
      </c>
      <c r="AU163" s="49" t="s">
        <v>81</v>
      </c>
      <c r="AV163" s="49" t="s">
        <v>81</v>
      </c>
      <c r="AW163" s="49" t="s">
        <v>81</v>
      </c>
      <c r="AX163" s="49" t="s">
        <v>81</v>
      </c>
      <c r="AY163" s="49" t="s">
        <v>81</v>
      </c>
      <c r="AZ163" s="49" t="s">
        <v>81</v>
      </c>
      <c r="BA163" s="49" t="s">
        <v>81</v>
      </c>
      <c r="BB163" s="49" t="s">
        <v>81</v>
      </c>
      <c r="BC163" s="49" t="s">
        <v>81</v>
      </c>
      <c r="BD163" s="49" t="s">
        <v>81</v>
      </c>
      <c r="BE163" s="49" t="s">
        <v>81</v>
      </c>
      <c r="BF163" s="49" t="s">
        <v>81</v>
      </c>
      <c r="BG163" s="49" t="s">
        <v>81</v>
      </c>
      <c r="BH163" s="49" t="s">
        <v>81</v>
      </c>
      <c r="BI163" s="49" t="s">
        <v>81</v>
      </c>
      <c r="BJ163" s="49" t="s">
        <v>81</v>
      </c>
      <c r="BK163" s="49" t="s">
        <v>81</v>
      </c>
      <c r="BL163" s="49" t="s">
        <v>2</v>
      </c>
      <c r="BM163" s="49" t="s">
        <v>2</v>
      </c>
      <c r="BN163" s="49" t="s">
        <v>2</v>
      </c>
      <c r="BO163" s="49" t="s">
        <v>2</v>
      </c>
      <c r="BP163" s="49" t="s">
        <v>2</v>
      </c>
      <c r="BQ163" s="49" t="s">
        <v>271</v>
      </c>
      <c r="BR163" s="49" t="s">
        <v>271</v>
      </c>
      <c r="BS163" s="49" t="s">
        <v>271</v>
      </c>
      <c r="BT163" s="49" t="s">
        <v>271</v>
      </c>
      <c r="BU163" s="49" t="s">
        <v>2</v>
      </c>
    </row>
    <row r="164" spans="1:73" ht="28.5" x14ac:dyDescent="0.2">
      <c r="A164" s="10" t="str" cm="1">
        <f t="array" ref="A164">IF(AND(Filter_Ver=הנחיות!O164, OR(INDEX(OP_Obligations,ROW(),MATCH(Filter_OP,OP_List))=Filter_M,INDEX(OP_Obligations,ROW(),MATCH(Filter_OP,OP_List))=Filter_O,INDEX(OP_Obligations,ROW(),MATCH(Filter_OP,OP_List))=Filter_N,INDEX(OP_Obligations,ROW(),MATCH(Filter_OP,OP_List))=Filter_I)),"√","X")</f>
        <v>√</v>
      </c>
      <c r="B164" s="53" t="str" cm="1">
        <f t="array" ref="B164">INDEX(OP_Obligations,ROW(),MATCH(Filter_OP,OP_List))</f>
        <v>M</v>
      </c>
      <c r="C164" s="24" t="s">
        <v>254</v>
      </c>
      <c r="D164" s="159" t="s">
        <v>293</v>
      </c>
      <c r="E164" s="160"/>
      <c r="F164" s="160"/>
      <c r="G164" s="160"/>
      <c r="H164" s="161"/>
      <c r="I164" s="15" t="s">
        <v>201</v>
      </c>
      <c r="J164" s="16"/>
      <c r="K164" s="16"/>
      <c r="L164" s="15"/>
      <c r="M164" s="15"/>
      <c r="O164" s="11" t="s">
        <v>279</v>
      </c>
      <c r="P164" s="67">
        <f t="shared" si="6"/>
        <v>1</v>
      </c>
      <c r="Q164" s="49" t="s">
        <v>271</v>
      </c>
      <c r="R164" s="49" t="s">
        <v>271</v>
      </c>
      <c r="S164" s="49" t="s">
        <v>81</v>
      </c>
      <c r="T164" s="49" t="s">
        <v>81</v>
      </c>
      <c r="U164" s="49" t="s">
        <v>81</v>
      </c>
      <c r="V164" s="49" t="s">
        <v>81</v>
      </c>
      <c r="W164" s="49" t="s">
        <v>81</v>
      </c>
      <c r="X164" s="49" t="s">
        <v>81</v>
      </c>
      <c r="Y164" s="49" t="s">
        <v>81</v>
      </c>
      <c r="Z164" s="49" t="s">
        <v>81</v>
      </c>
      <c r="AA164" s="49" t="s">
        <v>81</v>
      </c>
      <c r="AB164" s="49" t="s">
        <v>81</v>
      </c>
      <c r="AC164" s="49" t="s">
        <v>81</v>
      </c>
      <c r="AD164" s="49" t="s">
        <v>81</v>
      </c>
      <c r="AE164" s="49" t="s">
        <v>81</v>
      </c>
      <c r="AF164" s="49" t="s">
        <v>81</v>
      </c>
      <c r="AG164" s="49" t="s">
        <v>81</v>
      </c>
      <c r="AH164" s="49" t="s">
        <v>81</v>
      </c>
      <c r="AI164" s="49" t="s">
        <v>81</v>
      </c>
      <c r="AJ164" s="49" t="s">
        <v>81</v>
      </c>
      <c r="AK164" s="49" t="s">
        <v>81</v>
      </c>
      <c r="AL164" s="49" t="s">
        <v>81</v>
      </c>
      <c r="AM164" s="49" t="s">
        <v>81</v>
      </c>
      <c r="AN164" s="49" t="s">
        <v>81</v>
      </c>
      <c r="AO164" s="49" t="s">
        <v>81</v>
      </c>
      <c r="AP164" s="49" t="s">
        <v>81</v>
      </c>
      <c r="AQ164" s="49" t="s">
        <v>81</v>
      </c>
      <c r="AR164" s="49" t="s">
        <v>81</v>
      </c>
      <c r="AS164" s="49" t="s">
        <v>81</v>
      </c>
      <c r="AT164" s="49" t="s">
        <v>81</v>
      </c>
      <c r="AU164" s="49" t="s">
        <v>81</v>
      </c>
      <c r="AV164" s="49" t="s">
        <v>81</v>
      </c>
      <c r="AW164" s="49" t="s">
        <v>81</v>
      </c>
      <c r="AX164" s="49" t="s">
        <v>81</v>
      </c>
      <c r="AY164" s="49" t="s">
        <v>81</v>
      </c>
      <c r="AZ164" s="49" t="s">
        <v>81</v>
      </c>
      <c r="BA164" s="49" t="s">
        <v>81</v>
      </c>
      <c r="BB164" s="49" t="s">
        <v>81</v>
      </c>
      <c r="BC164" s="49" t="s">
        <v>81</v>
      </c>
      <c r="BD164" s="49" t="s">
        <v>81</v>
      </c>
      <c r="BE164" s="49" t="s">
        <v>81</v>
      </c>
      <c r="BF164" s="49" t="s">
        <v>81</v>
      </c>
      <c r="BG164" s="49" t="s">
        <v>81</v>
      </c>
      <c r="BH164" s="49" t="s">
        <v>81</v>
      </c>
      <c r="BI164" s="49" t="s">
        <v>81</v>
      </c>
      <c r="BJ164" s="49" t="s">
        <v>81</v>
      </c>
      <c r="BK164" s="49" t="s">
        <v>81</v>
      </c>
      <c r="BL164" s="49" t="s">
        <v>2</v>
      </c>
      <c r="BM164" s="49" t="s">
        <v>2</v>
      </c>
      <c r="BN164" s="49" t="s">
        <v>2</v>
      </c>
      <c r="BO164" s="49" t="s">
        <v>2</v>
      </c>
      <c r="BP164" s="49" t="s">
        <v>2</v>
      </c>
      <c r="BQ164" s="49" t="s">
        <v>271</v>
      </c>
      <c r="BR164" s="49" t="s">
        <v>271</v>
      </c>
      <c r="BS164" s="49" t="s">
        <v>271</v>
      </c>
      <c r="BT164" s="49" t="s">
        <v>271</v>
      </c>
      <c r="BU164" s="49" t="s">
        <v>2</v>
      </c>
    </row>
    <row r="165" spans="1:73" ht="42.75" x14ac:dyDescent="0.2">
      <c r="A165" s="10" t="str" cm="1">
        <f t="array" ref="A165">IF(AND(Filter_Ver=הנחיות!O165, OR(INDEX(OP_Obligations,ROW(),MATCH(Filter_OP,OP_List))=Filter_M,INDEX(OP_Obligations,ROW(),MATCH(Filter_OP,OP_List))=Filter_O,INDEX(OP_Obligations,ROW(),MATCH(Filter_OP,OP_List))=Filter_N,INDEX(OP_Obligations,ROW(),MATCH(Filter_OP,OP_List))=Filter_I)),"√","X")</f>
        <v>√</v>
      </c>
      <c r="B165" s="53" t="str" cm="1">
        <f t="array" ref="B165">INDEX(OP_Obligations,ROW(),MATCH(Filter_OP,OP_List))</f>
        <v>M</v>
      </c>
      <c r="C165" s="24" t="s">
        <v>254</v>
      </c>
      <c r="D165" s="159" t="s">
        <v>294</v>
      </c>
      <c r="E165" s="160"/>
      <c r="F165" s="160"/>
      <c r="G165" s="160"/>
      <c r="H165" s="161"/>
      <c r="I165" s="15" t="s">
        <v>100</v>
      </c>
      <c r="J165" s="16" t="s">
        <v>115</v>
      </c>
      <c r="K165" s="16" t="s">
        <v>116</v>
      </c>
      <c r="L165" s="15"/>
      <c r="M165" s="15"/>
      <c r="O165" s="11" t="s">
        <v>279</v>
      </c>
      <c r="P165" s="67">
        <f t="shared" si="6"/>
        <v>1</v>
      </c>
      <c r="Q165" s="49" t="s">
        <v>271</v>
      </c>
      <c r="R165" s="49" t="s">
        <v>271</v>
      </c>
      <c r="S165" s="49" t="s">
        <v>3</v>
      </c>
      <c r="T165" s="49" t="s">
        <v>3</v>
      </c>
      <c r="U165" s="49" t="s">
        <v>3</v>
      </c>
      <c r="V165" s="49" t="s">
        <v>3</v>
      </c>
      <c r="W165" s="49" t="s">
        <v>3</v>
      </c>
      <c r="X165" s="49" t="s">
        <v>3</v>
      </c>
      <c r="Y165" s="49" t="s">
        <v>3</v>
      </c>
      <c r="Z165" s="49" t="s">
        <v>3</v>
      </c>
      <c r="AA165" s="49" t="s">
        <v>3</v>
      </c>
      <c r="AB165" s="49" t="s">
        <v>3</v>
      </c>
      <c r="AC165" s="49" t="s">
        <v>3</v>
      </c>
      <c r="AD165" s="49" t="s">
        <v>3</v>
      </c>
      <c r="AE165" s="49" t="s">
        <v>3</v>
      </c>
      <c r="AF165" s="49" t="s">
        <v>3</v>
      </c>
      <c r="AG165" s="49" t="s">
        <v>3</v>
      </c>
      <c r="AH165" s="49" t="s">
        <v>3</v>
      </c>
      <c r="AI165" s="49" t="s">
        <v>3</v>
      </c>
      <c r="AJ165" s="49" t="s">
        <v>3</v>
      </c>
      <c r="AK165" s="49" t="s">
        <v>3</v>
      </c>
      <c r="AL165" s="49" t="s">
        <v>3</v>
      </c>
      <c r="AM165" s="49" t="s">
        <v>3</v>
      </c>
      <c r="AN165" s="49" t="s">
        <v>3</v>
      </c>
      <c r="AO165" s="49" t="s">
        <v>3</v>
      </c>
      <c r="AP165" s="49" t="s">
        <v>3</v>
      </c>
      <c r="AQ165" s="49" t="s">
        <v>3</v>
      </c>
      <c r="AR165" s="49" t="s">
        <v>3</v>
      </c>
      <c r="AS165" s="49" t="s">
        <v>3</v>
      </c>
      <c r="AT165" s="49" t="s">
        <v>3</v>
      </c>
      <c r="AU165" s="49" t="s">
        <v>3</v>
      </c>
      <c r="AV165" s="49" t="s">
        <v>3</v>
      </c>
      <c r="AW165" s="49" t="s">
        <v>3</v>
      </c>
      <c r="AX165" s="49" t="s">
        <v>3</v>
      </c>
      <c r="AY165" s="49" t="s">
        <v>3</v>
      </c>
      <c r="AZ165" s="49" t="s">
        <v>3</v>
      </c>
      <c r="BA165" s="49" t="s">
        <v>3</v>
      </c>
      <c r="BB165" s="49" t="s">
        <v>3</v>
      </c>
      <c r="BC165" s="49" t="s">
        <v>3</v>
      </c>
      <c r="BD165" s="49" t="s">
        <v>3</v>
      </c>
      <c r="BE165" s="49" t="s">
        <v>3</v>
      </c>
      <c r="BF165" s="49" t="s">
        <v>3</v>
      </c>
      <c r="BG165" s="49" t="s">
        <v>3</v>
      </c>
      <c r="BH165" s="49" t="s">
        <v>3</v>
      </c>
      <c r="BI165" s="49" t="s">
        <v>3</v>
      </c>
      <c r="BJ165" s="49" t="s">
        <v>3</v>
      </c>
      <c r="BK165" s="49" t="s">
        <v>3</v>
      </c>
      <c r="BL165" s="49" t="s">
        <v>81</v>
      </c>
      <c r="BM165" s="49" t="s">
        <v>81</v>
      </c>
      <c r="BN165" s="49" t="s">
        <v>81</v>
      </c>
      <c r="BO165" s="49" t="s">
        <v>81</v>
      </c>
      <c r="BP165" s="49" t="s">
        <v>81</v>
      </c>
      <c r="BQ165" s="49" t="s">
        <v>271</v>
      </c>
      <c r="BR165" s="49" t="s">
        <v>271</v>
      </c>
      <c r="BS165" s="49" t="s">
        <v>271</v>
      </c>
      <c r="BT165" s="49" t="s">
        <v>271</v>
      </c>
      <c r="BU165" s="49" t="s">
        <v>2</v>
      </c>
    </row>
    <row r="166" spans="1:73" x14ac:dyDescent="0.2">
      <c r="A166" s="10" t="str" cm="1">
        <f t="array" ref="A166">IF(AND(Filter_Ver=הנחיות!O166, OR(INDEX(OP_Obligations,ROW(),MATCH(Filter_OP,OP_List))=Filter_M,INDEX(OP_Obligations,ROW(),MATCH(Filter_OP,OP_List))=Filter_O,INDEX(OP_Obligations,ROW(),MATCH(Filter_OP,OP_List))=Filter_N,INDEX(OP_Obligations,ROW(),MATCH(Filter_OP,OP_List))=Filter_I)),"√","X")</f>
        <v>√</v>
      </c>
      <c r="B166" s="53" t="str" cm="1">
        <f t="array" ref="B166">INDEX(OP_Obligations,ROW(),MATCH(Filter_OP,OP_List))</f>
        <v>M</v>
      </c>
      <c r="C166" s="24" t="s">
        <v>254</v>
      </c>
      <c r="D166" s="159" t="s">
        <v>295</v>
      </c>
      <c r="E166" s="160"/>
      <c r="F166" s="160"/>
      <c r="G166" s="160"/>
      <c r="H166" s="161"/>
      <c r="I166" s="15"/>
      <c r="J166" s="16"/>
      <c r="K166" s="16"/>
      <c r="L166" s="15"/>
      <c r="M166" s="15"/>
      <c r="O166" s="11" t="s">
        <v>279</v>
      </c>
      <c r="P166" s="67">
        <f t="shared" si="6"/>
        <v>1</v>
      </c>
      <c r="Q166" s="49" t="s">
        <v>271</v>
      </c>
      <c r="R166" s="49" t="s">
        <v>271</v>
      </c>
      <c r="S166" s="49" t="s">
        <v>81</v>
      </c>
      <c r="T166" s="49" t="s">
        <v>81</v>
      </c>
      <c r="U166" s="49" t="s">
        <v>81</v>
      </c>
      <c r="V166" s="49" t="s">
        <v>81</v>
      </c>
      <c r="W166" s="49" t="s">
        <v>81</v>
      </c>
      <c r="X166" s="49" t="s">
        <v>81</v>
      </c>
      <c r="Y166" s="49" t="s">
        <v>81</v>
      </c>
      <c r="Z166" s="49" t="s">
        <v>81</v>
      </c>
      <c r="AA166" s="49" t="s">
        <v>81</v>
      </c>
      <c r="AB166" s="49" t="s">
        <v>81</v>
      </c>
      <c r="AC166" s="49" t="s">
        <v>81</v>
      </c>
      <c r="AD166" s="49" t="s">
        <v>81</v>
      </c>
      <c r="AE166" s="49" t="s">
        <v>81</v>
      </c>
      <c r="AF166" s="49" t="s">
        <v>81</v>
      </c>
      <c r="AG166" s="49" t="s">
        <v>81</v>
      </c>
      <c r="AH166" s="49" t="s">
        <v>81</v>
      </c>
      <c r="AI166" s="49" t="s">
        <v>81</v>
      </c>
      <c r="AJ166" s="49" t="s">
        <v>81</v>
      </c>
      <c r="AK166" s="49" t="s">
        <v>81</v>
      </c>
      <c r="AL166" s="49" t="s">
        <v>81</v>
      </c>
      <c r="AM166" s="49" t="s">
        <v>81</v>
      </c>
      <c r="AN166" s="49" t="s">
        <v>81</v>
      </c>
      <c r="AO166" s="49" t="s">
        <v>81</v>
      </c>
      <c r="AP166" s="49" t="s">
        <v>81</v>
      </c>
      <c r="AQ166" s="49" t="s">
        <v>81</v>
      </c>
      <c r="AR166" s="49" t="s">
        <v>81</v>
      </c>
      <c r="AS166" s="49" t="s">
        <v>81</v>
      </c>
      <c r="AT166" s="49" t="s">
        <v>81</v>
      </c>
      <c r="AU166" s="49" t="s">
        <v>81</v>
      </c>
      <c r="AV166" s="49" t="s">
        <v>81</v>
      </c>
      <c r="AW166" s="49" t="s">
        <v>81</v>
      </c>
      <c r="AX166" s="49" t="s">
        <v>81</v>
      </c>
      <c r="AY166" s="49" t="s">
        <v>81</v>
      </c>
      <c r="AZ166" s="49" t="s">
        <v>81</v>
      </c>
      <c r="BA166" s="49" t="s">
        <v>81</v>
      </c>
      <c r="BB166" s="49" t="s">
        <v>81</v>
      </c>
      <c r="BC166" s="49" t="s">
        <v>81</v>
      </c>
      <c r="BD166" s="49" t="s">
        <v>81</v>
      </c>
      <c r="BE166" s="49" t="s">
        <v>81</v>
      </c>
      <c r="BF166" s="49" t="s">
        <v>81</v>
      </c>
      <c r="BG166" s="49" t="s">
        <v>81</v>
      </c>
      <c r="BH166" s="49" t="s">
        <v>81</v>
      </c>
      <c r="BI166" s="49" t="s">
        <v>81</v>
      </c>
      <c r="BJ166" s="49" t="s">
        <v>81</v>
      </c>
      <c r="BK166" s="49" t="s">
        <v>81</v>
      </c>
      <c r="BL166" s="49" t="s">
        <v>2</v>
      </c>
      <c r="BM166" s="49" t="s">
        <v>2</v>
      </c>
      <c r="BN166" s="49" t="s">
        <v>2</v>
      </c>
      <c r="BO166" s="49" t="s">
        <v>2</v>
      </c>
      <c r="BP166" s="49" t="s">
        <v>2</v>
      </c>
      <c r="BQ166" s="49" t="s">
        <v>271</v>
      </c>
      <c r="BR166" s="49" t="s">
        <v>271</v>
      </c>
      <c r="BS166" s="49" t="s">
        <v>271</v>
      </c>
      <c r="BT166" s="49" t="s">
        <v>271</v>
      </c>
      <c r="BU166" s="49" t="s">
        <v>2</v>
      </c>
    </row>
    <row r="167" spans="1:73" ht="28.5" x14ac:dyDescent="0.2">
      <c r="A167" s="10" t="str" cm="1">
        <f t="array" ref="A167">IF(AND(Filter_Ver=הנחיות!O167, OR(INDEX(OP_Obligations,ROW(),MATCH(Filter_OP,OP_List))=Filter_M,INDEX(OP_Obligations,ROW(),MATCH(Filter_OP,OP_List))=Filter_O,INDEX(OP_Obligations,ROW(),MATCH(Filter_OP,OP_List))=Filter_N,INDEX(OP_Obligations,ROW(),MATCH(Filter_OP,OP_List))=Filter_I)),"√","X")</f>
        <v>√</v>
      </c>
      <c r="B167" s="53" t="str" cm="1">
        <f t="array" ref="B167">INDEX(OP_Obligations,ROW(),MATCH(Filter_OP,OP_List))</f>
        <v>M</v>
      </c>
      <c r="C167" s="24" t="s">
        <v>254</v>
      </c>
      <c r="D167" s="159" t="s">
        <v>296</v>
      </c>
      <c r="E167" s="160"/>
      <c r="F167" s="160"/>
      <c r="G167" s="160"/>
      <c r="H167" s="161"/>
      <c r="I167" s="15" t="s">
        <v>201</v>
      </c>
      <c r="J167" s="16"/>
      <c r="K167" s="16"/>
      <c r="L167" s="15"/>
      <c r="M167" s="15"/>
      <c r="O167" s="11" t="s">
        <v>279</v>
      </c>
      <c r="P167" s="67">
        <f t="shared" si="6"/>
        <v>1</v>
      </c>
      <c r="Q167" s="49" t="s">
        <v>271</v>
      </c>
      <c r="R167" s="49" t="s">
        <v>271</v>
      </c>
      <c r="S167" s="49" t="s">
        <v>81</v>
      </c>
      <c r="T167" s="49" t="s">
        <v>81</v>
      </c>
      <c r="U167" s="49" t="s">
        <v>81</v>
      </c>
      <c r="V167" s="49" t="s">
        <v>81</v>
      </c>
      <c r="W167" s="49" t="s">
        <v>81</v>
      </c>
      <c r="X167" s="49" t="s">
        <v>81</v>
      </c>
      <c r="Y167" s="49" t="s">
        <v>81</v>
      </c>
      <c r="Z167" s="49" t="s">
        <v>81</v>
      </c>
      <c r="AA167" s="49" t="s">
        <v>81</v>
      </c>
      <c r="AB167" s="49" t="s">
        <v>81</v>
      </c>
      <c r="AC167" s="49" t="s">
        <v>81</v>
      </c>
      <c r="AD167" s="49" t="s">
        <v>81</v>
      </c>
      <c r="AE167" s="49" t="s">
        <v>81</v>
      </c>
      <c r="AF167" s="49" t="s">
        <v>81</v>
      </c>
      <c r="AG167" s="49" t="s">
        <v>81</v>
      </c>
      <c r="AH167" s="49" t="s">
        <v>81</v>
      </c>
      <c r="AI167" s="49" t="s">
        <v>81</v>
      </c>
      <c r="AJ167" s="49" t="s">
        <v>81</v>
      </c>
      <c r="AK167" s="49" t="s">
        <v>81</v>
      </c>
      <c r="AL167" s="49" t="s">
        <v>81</v>
      </c>
      <c r="AM167" s="49" t="s">
        <v>81</v>
      </c>
      <c r="AN167" s="49" t="s">
        <v>81</v>
      </c>
      <c r="AO167" s="49" t="s">
        <v>81</v>
      </c>
      <c r="AP167" s="49" t="s">
        <v>81</v>
      </c>
      <c r="AQ167" s="49" t="s">
        <v>81</v>
      </c>
      <c r="AR167" s="49" t="s">
        <v>81</v>
      </c>
      <c r="AS167" s="49" t="s">
        <v>81</v>
      </c>
      <c r="AT167" s="49" t="s">
        <v>81</v>
      </c>
      <c r="AU167" s="49" t="s">
        <v>81</v>
      </c>
      <c r="AV167" s="49" t="s">
        <v>81</v>
      </c>
      <c r="AW167" s="49" t="s">
        <v>81</v>
      </c>
      <c r="AX167" s="49" t="s">
        <v>81</v>
      </c>
      <c r="AY167" s="49" t="s">
        <v>81</v>
      </c>
      <c r="AZ167" s="49" t="s">
        <v>81</v>
      </c>
      <c r="BA167" s="49" t="s">
        <v>81</v>
      </c>
      <c r="BB167" s="49" t="s">
        <v>81</v>
      </c>
      <c r="BC167" s="49" t="s">
        <v>81</v>
      </c>
      <c r="BD167" s="49" t="s">
        <v>81</v>
      </c>
      <c r="BE167" s="49" t="s">
        <v>81</v>
      </c>
      <c r="BF167" s="49" t="s">
        <v>81</v>
      </c>
      <c r="BG167" s="49" t="s">
        <v>81</v>
      </c>
      <c r="BH167" s="49" t="s">
        <v>81</v>
      </c>
      <c r="BI167" s="49" t="s">
        <v>81</v>
      </c>
      <c r="BJ167" s="49" t="s">
        <v>81</v>
      </c>
      <c r="BK167" s="49" t="s">
        <v>81</v>
      </c>
      <c r="BL167" s="49" t="s">
        <v>2</v>
      </c>
      <c r="BM167" s="49" t="s">
        <v>2</v>
      </c>
      <c r="BN167" s="49" t="s">
        <v>2</v>
      </c>
      <c r="BO167" s="49" t="s">
        <v>2</v>
      </c>
      <c r="BP167" s="49" t="s">
        <v>2</v>
      </c>
      <c r="BQ167" s="49" t="s">
        <v>271</v>
      </c>
      <c r="BR167" s="49" t="s">
        <v>271</v>
      </c>
      <c r="BS167" s="49" t="s">
        <v>271</v>
      </c>
      <c r="BT167" s="49" t="s">
        <v>271</v>
      </c>
      <c r="BU167" s="49" t="s">
        <v>2</v>
      </c>
    </row>
    <row r="168" spans="1:73" x14ac:dyDescent="0.2">
      <c r="A168" s="10" t="str" cm="1">
        <f t="array" ref="A168">IF(AND(Filter_Ver=הנחיות!O168, OR(INDEX(OP_Obligations,ROW(),MATCH(Filter_OP,OP_List))=Filter_M,INDEX(OP_Obligations,ROW(),MATCH(Filter_OP,OP_List))=Filter_O,INDEX(OP_Obligations,ROW(),MATCH(Filter_OP,OP_List))=Filter_N,INDEX(OP_Obligations,ROW(),MATCH(Filter_OP,OP_List))=Filter_I)),"√","X")</f>
        <v>√</v>
      </c>
      <c r="B168" s="53" t="str" cm="1">
        <f t="array" ref="B168">INDEX(OP_Obligations,ROW(),MATCH(Filter_OP,OP_List))</f>
        <v>M</v>
      </c>
      <c r="C168" s="24" t="s">
        <v>254</v>
      </c>
      <c r="D168" s="159" t="s">
        <v>297</v>
      </c>
      <c r="E168" s="160"/>
      <c r="F168" s="160"/>
      <c r="G168" s="160"/>
      <c r="H168" s="161"/>
      <c r="I168" s="15"/>
      <c r="J168" s="16"/>
      <c r="K168" s="16"/>
      <c r="L168" s="15"/>
      <c r="M168" s="15"/>
      <c r="O168" s="11" t="s">
        <v>279</v>
      </c>
      <c r="P168" s="67">
        <f t="shared" si="6"/>
        <v>1</v>
      </c>
      <c r="Q168" s="49" t="s">
        <v>271</v>
      </c>
      <c r="R168" s="49" t="s">
        <v>271</v>
      </c>
      <c r="S168" s="49" t="s">
        <v>81</v>
      </c>
      <c r="T168" s="49" t="s">
        <v>81</v>
      </c>
      <c r="U168" s="49" t="s">
        <v>81</v>
      </c>
      <c r="V168" s="49" t="s">
        <v>81</v>
      </c>
      <c r="W168" s="49" t="s">
        <v>81</v>
      </c>
      <c r="X168" s="49" t="s">
        <v>81</v>
      </c>
      <c r="Y168" s="49" t="s">
        <v>81</v>
      </c>
      <c r="Z168" s="49" t="s">
        <v>81</v>
      </c>
      <c r="AA168" s="49" t="s">
        <v>81</v>
      </c>
      <c r="AB168" s="49" t="s">
        <v>81</v>
      </c>
      <c r="AC168" s="49" t="s">
        <v>81</v>
      </c>
      <c r="AD168" s="49" t="s">
        <v>81</v>
      </c>
      <c r="AE168" s="49" t="s">
        <v>81</v>
      </c>
      <c r="AF168" s="49" t="s">
        <v>81</v>
      </c>
      <c r="AG168" s="49" t="s">
        <v>81</v>
      </c>
      <c r="AH168" s="49" t="s">
        <v>81</v>
      </c>
      <c r="AI168" s="49" t="s">
        <v>81</v>
      </c>
      <c r="AJ168" s="49" t="s">
        <v>81</v>
      </c>
      <c r="AK168" s="49" t="s">
        <v>81</v>
      </c>
      <c r="AL168" s="49" t="s">
        <v>81</v>
      </c>
      <c r="AM168" s="49" t="s">
        <v>81</v>
      </c>
      <c r="AN168" s="49" t="s">
        <v>81</v>
      </c>
      <c r="AO168" s="49" t="s">
        <v>81</v>
      </c>
      <c r="AP168" s="49" t="s">
        <v>81</v>
      </c>
      <c r="AQ168" s="49" t="s">
        <v>81</v>
      </c>
      <c r="AR168" s="49" t="s">
        <v>81</v>
      </c>
      <c r="AS168" s="49" t="s">
        <v>81</v>
      </c>
      <c r="AT168" s="49" t="s">
        <v>81</v>
      </c>
      <c r="AU168" s="49" t="s">
        <v>81</v>
      </c>
      <c r="AV168" s="49" t="s">
        <v>81</v>
      </c>
      <c r="AW168" s="49" t="s">
        <v>81</v>
      </c>
      <c r="AX168" s="49" t="s">
        <v>81</v>
      </c>
      <c r="AY168" s="49" t="s">
        <v>81</v>
      </c>
      <c r="AZ168" s="49" t="s">
        <v>81</v>
      </c>
      <c r="BA168" s="49" t="s">
        <v>81</v>
      </c>
      <c r="BB168" s="49" t="s">
        <v>81</v>
      </c>
      <c r="BC168" s="49" t="s">
        <v>81</v>
      </c>
      <c r="BD168" s="49" t="s">
        <v>81</v>
      </c>
      <c r="BE168" s="49" t="s">
        <v>81</v>
      </c>
      <c r="BF168" s="49" t="s">
        <v>81</v>
      </c>
      <c r="BG168" s="49" t="s">
        <v>81</v>
      </c>
      <c r="BH168" s="49" t="s">
        <v>81</v>
      </c>
      <c r="BI168" s="49" t="s">
        <v>81</v>
      </c>
      <c r="BJ168" s="49" t="s">
        <v>81</v>
      </c>
      <c r="BK168" s="49" t="s">
        <v>81</v>
      </c>
      <c r="BL168" s="49" t="s">
        <v>2</v>
      </c>
      <c r="BM168" s="49" t="s">
        <v>2</v>
      </c>
      <c r="BN168" s="49" t="s">
        <v>2</v>
      </c>
      <c r="BO168" s="49" t="s">
        <v>2</v>
      </c>
      <c r="BP168" s="49" t="s">
        <v>2</v>
      </c>
      <c r="BQ168" s="49" t="s">
        <v>271</v>
      </c>
      <c r="BR168" s="49" t="s">
        <v>271</v>
      </c>
      <c r="BS168" s="49" t="s">
        <v>271</v>
      </c>
      <c r="BT168" s="49" t="s">
        <v>271</v>
      </c>
      <c r="BU168" s="49" t="s">
        <v>2</v>
      </c>
    </row>
    <row r="169" spans="1:73" x14ac:dyDescent="0.2">
      <c r="A169" s="10" t="str" cm="1">
        <f t="array" ref="A169">IF(AND(Filter_Ver=הנחיות!O169, OR(INDEX(OP_Obligations,ROW(),MATCH(Filter_OP,OP_List))=Filter_M,INDEX(OP_Obligations,ROW(),MATCH(Filter_OP,OP_List))=Filter_O,INDEX(OP_Obligations,ROW(),MATCH(Filter_OP,OP_List))=Filter_N,INDEX(OP_Obligations,ROW(),MATCH(Filter_OP,OP_List))=Filter_I)),"√","X")</f>
        <v>√</v>
      </c>
      <c r="B169" s="53" t="str" cm="1">
        <f t="array" ref="B169">INDEX(OP_Obligations,ROW(),MATCH(Filter_OP,OP_List))</f>
        <v>M</v>
      </c>
      <c r="C169" s="24" t="s">
        <v>254</v>
      </c>
      <c r="D169" s="159" t="s">
        <v>298</v>
      </c>
      <c r="E169" s="160"/>
      <c r="F169" s="160"/>
      <c r="G169" s="160"/>
      <c r="H169" s="161"/>
      <c r="I169" s="15"/>
      <c r="J169" s="16"/>
      <c r="K169" s="16"/>
      <c r="L169" s="15"/>
      <c r="M169" s="15"/>
      <c r="O169" s="11" t="s">
        <v>279</v>
      </c>
      <c r="P169" s="67">
        <f t="shared" si="6"/>
        <v>1</v>
      </c>
      <c r="Q169" s="49" t="s">
        <v>271</v>
      </c>
      <c r="R169" s="49" t="s">
        <v>271</v>
      </c>
      <c r="S169" s="49" t="s">
        <v>81</v>
      </c>
      <c r="T169" s="49" t="s">
        <v>81</v>
      </c>
      <c r="U169" s="49" t="s">
        <v>81</v>
      </c>
      <c r="V169" s="49" t="s">
        <v>81</v>
      </c>
      <c r="W169" s="49" t="s">
        <v>81</v>
      </c>
      <c r="X169" s="49" t="s">
        <v>81</v>
      </c>
      <c r="Y169" s="49" t="s">
        <v>81</v>
      </c>
      <c r="Z169" s="49" t="s">
        <v>81</v>
      </c>
      <c r="AA169" s="49" t="s">
        <v>81</v>
      </c>
      <c r="AB169" s="49" t="s">
        <v>81</v>
      </c>
      <c r="AC169" s="49" t="s">
        <v>81</v>
      </c>
      <c r="AD169" s="49" t="s">
        <v>81</v>
      </c>
      <c r="AE169" s="49" t="s">
        <v>81</v>
      </c>
      <c r="AF169" s="49" t="s">
        <v>81</v>
      </c>
      <c r="AG169" s="49" t="s">
        <v>81</v>
      </c>
      <c r="AH169" s="49" t="s">
        <v>81</v>
      </c>
      <c r="AI169" s="49" t="s">
        <v>81</v>
      </c>
      <c r="AJ169" s="49" t="s">
        <v>81</v>
      </c>
      <c r="AK169" s="49" t="s">
        <v>81</v>
      </c>
      <c r="AL169" s="49" t="s">
        <v>81</v>
      </c>
      <c r="AM169" s="49" t="s">
        <v>81</v>
      </c>
      <c r="AN169" s="49" t="s">
        <v>81</v>
      </c>
      <c r="AO169" s="49" t="s">
        <v>81</v>
      </c>
      <c r="AP169" s="49" t="s">
        <v>81</v>
      </c>
      <c r="AQ169" s="49" t="s">
        <v>81</v>
      </c>
      <c r="AR169" s="49" t="s">
        <v>81</v>
      </c>
      <c r="AS169" s="49" t="s">
        <v>81</v>
      </c>
      <c r="AT169" s="49" t="s">
        <v>81</v>
      </c>
      <c r="AU169" s="49" t="s">
        <v>81</v>
      </c>
      <c r="AV169" s="49" t="s">
        <v>81</v>
      </c>
      <c r="AW169" s="49" t="s">
        <v>81</v>
      </c>
      <c r="AX169" s="49" t="s">
        <v>81</v>
      </c>
      <c r="AY169" s="49" t="s">
        <v>81</v>
      </c>
      <c r="AZ169" s="49" t="s">
        <v>81</v>
      </c>
      <c r="BA169" s="49" t="s">
        <v>81</v>
      </c>
      <c r="BB169" s="49" t="s">
        <v>81</v>
      </c>
      <c r="BC169" s="49" t="s">
        <v>81</v>
      </c>
      <c r="BD169" s="49" t="s">
        <v>81</v>
      </c>
      <c r="BE169" s="49" t="s">
        <v>81</v>
      </c>
      <c r="BF169" s="49" t="s">
        <v>81</v>
      </c>
      <c r="BG169" s="49" t="s">
        <v>81</v>
      </c>
      <c r="BH169" s="49" t="s">
        <v>81</v>
      </c>
      <c r="BI169" s="49" t="s">
        <v>81</v>
      </c>
      <c r="BJ169" s="49" t="s">
        <v>81</v>
      </c>
      <c r="BK169" s="49" t="s">
        <v>81</v>
      </c>
      <c r="BL169" s="49" t="s">
        <v>2</v>
      </c>
      <c r="BM169" s="49" t="s">
        <v>2</v>
      </c>
      <c r="BN169" s="49" t="s">
        <v>2</v>
      </c>
      <c r="BO169" s="49" t="s">
        <v>2</v>
      </c>
      <c r="BP169" s="49" t="s">
        <v>2</v>
      </c>
      <c r="BQ169" s="49" t="s">
        <v>271</v>
      </c>
      <c r="BR169" s="49" t="s">
        <v>271</v>
      </c>
      <c r="BS169" s="49" t="s">
        <v>271</v>
      </c>
      <c r="BT169" s="49" t="s">
        <v>271</v>
      </c>
      <c r="BU169" s="49" t="s">
        <v>2</v>
      </c>
    </row>
    <row r="170" spans="1:73" x14ac:dyDescent="0.2">
      <c r="A170" s="10" t="str" cm="1">
        <f t="array" ref="A170">IF(AND(Filter_Ver=הנחיות!O170, OR(INDEX(OP_Obligations,ROW(),MATCH(Filter_OP,OP_List))=Filter_M,INDEX(OP_Obligations,ROW(),MATCH(Filter_OP,OP_List))=Filter_O,INDEX(OP_Obligations,ROW(),MATCH(Filter_OP,OP_List))=Filter_N,INDEX(OP_Obligations,ROW(),MATCH(Filter_OP,OP_List))=Filter_I)),"√","X")</f>
        <v>√</v>
      </c>
      <c r="B170" s="53" t="str" cm="1">
        <f t="array" ref="B170">INDEX(OP_Obligations,ROW(),MATCH(Filter_OP,OP_List))</f>
        <v>M</v>
      </c>
      <c r="C170" s="24" t="s">
        <v>254</v>
      </c>
      <c r="D170" s="159" t="s">
        <v>299</v>
      </c>
      <c r="E170" s="160"/>
      <c r="F170" s="160"/>
      <c r="G170" s="160"/>
      <c r="H170" s="161"/>
      <c r="I170" s="15"/>
      <c r="J170" s="16"/>
      <c r="K170" s="16"/>
      <c r="L170" s="15"/>
      <c r="M170" s="15"/>
      <c r="O170" s="11" t="s">
        <v>279</v>
      </c>
      <c r="P170" s="67">
        <f t="shared" si="6"/>
        <v>1</v>
      </c>
      <c r="Q170" s="49" t="s">
        <v>271</v>
      </c>
      <c r="R170" s="49" t="s">
        <v>271</v>
      </c>
      <c r="S170" s="49" t="s">
        <v>81</v>
      </c>
      <c r="T170" s="49" t="s">
        <v>81</v>
      </c>
      <c r="U170" s="49" t="s">
        <v>81</v>
      </c>
      <c r="V170" s="49" t="s">
        <v>81</v>
      </c>
      <c r="W170" s="49" t="s">
        <v>81</v>
      </c>
      <c r="X170" s="49" t="s">
        <v>81</v>
      </c>
      <c r="Y170" s="49" t="s">
        <v>81</v>
      </c>
      <c r="Z170" s="49" t="s">
        <v>81</v>
      </c>
      <c r="AA170" s="49" t="s">
        <v>81</v>
      </c>
      <c r="AB170" s="49" t="s">
        <v>81</v>
      </c>
      <c r="AC170" s="49" t="s">
        <v>81</v>
      </c>
      <c r="AD170" s="49" t="s">
        <v>81</v>
      </c>
      <c r="AE170" s="49" t="s">
        <v>81</v>
      </c>
      <c r="AF170" s="49" t="s">
        <v>81</v>
      </c>
      <c r="AG170" s="49" t="s">
        <v>81</v>
      </c>
      <c r="AH170" s="49" t="s">
        <v>81</v>
      </c>
      <c r="AI170" s="49" t="s">
        <v>81</v>
      </c>
      <c r="AJ170" s="49" t="s">
        <v>81</v>
      </c>
      <c r="AK170" s="49" t="s">
        <v>81</v>
      </c>
      <c r="AL170" s="49" t="s">
        <v>81</v>
      </c>
      <c r="AM170" s="49" t="s">
        <v>81</v>
      </c>
      <c r="AN170" s="49" t="s">
        <v>81</v>
      </c>
      <c r="AO170" s="49" t="s">
        <v>81</v>
      </c>
      <c r="AP170" s="49" t="s">
        <v>81</v>
      </c>
      <c r="AQ170" s="49" t="s">
        <v>81</v>
      </c>
      <c r="AR170" s="49" t="s">
        <v>81</v>
      </c>
      <c r="AS170" s="49" t="s">
        <v>81</v>
      </c>
      <c r="AT170" s="49" t="s">
        <v>81</v>
      </c>
      <c r="AU170" s="49" t="s">
        <v>81</v>
      </c>
      <c r="AV170" s="49" t="s">
        <v>81</v>
      </c>
      <c r="AW170" s="49" t="s">
        <v>81</v>
      </c>
      <c r="AX170" s="49" t="s">
        <v>81</v>
      </c>
      <c r="AY170" s="49" t="s">
        <v>81</v>
      </c>
      <c r="AZ170" s="49" t="s">
        <v>81</v>
      </c>
      <c r="BA170" s="49" t="s">
        <v>81</v>
      </c>
      <c r="BB170" s="49" t="s">
        <v>81</v>
      </c>
      <c r="BC170" s="49" t="s">
        <v>81</v>
      </c>
      <c r="BD170" s="49" t="s">
        <v>81</v>
      </c>
      <c r="BE170" s="49" t="s">
        <v>81</v>
      </c>
      <c r="BF170" s="49" t="s">
        <v>81</v>
      </c>
      <c r="BG170" s="49" t="s">
        <v>81</v>
      </c>
      <c r="BH170" s="49" t="s">
        <v>81</v>
      </c>
      <c r="BI170" s="49" t="s">
        <v>81</v>
      </c>
      <c r="BJ170" s="49" t="s">
        <v>81</v>
      </c>
      <c r="BK170" s="49" t="s">
        <v>81</v>
      </c>
      <c r="BL170" s="49" t="s">
        <v>2</v>
      </c>
      <c r="BM170" s="49" t="s">
        <v>2</v>
      </c>
      <c r="BN170" s="49" t="s">
        <v>2</v>
      </c>
      <c r="BO170" s="49" t="s">
        <v>2</v>
      </c>
      <c r="BP170" s="49" t="s">
        <v>2</v>
      </c>
      <c r="BQ170" s="49" t="s">
        <v>271</v>
      </c>
      <c r="BR170" s="49" t="s">
        <v>271</v>
      </c>
      <c r="BS170" s="49" t="s">
        <v>271</v>
      </c>
      <c r="BT170" s="49" t="s">
        <v>271</v>
      </c>
      <c r="BU170" s="49" t="s">
        <v>2</v>
      </c>
    </row>
    <row r="171" spans="1:73" ht="42.75" x14ac:dyDescent="0.2">
      <c r="A171" s="10" t="str" cm="1">
        <f t="array" ref="A171">IF(AND(Filter_Ver=הנחיות!O171, OR(INDEX(OP_Obligations,ROW(),MATCH(Filter_OP,OP_List))=Filter_M,INDEX(OP_Obligations,ROW(),MATCH(Filter_OP,OP_List))=Filter_O,INDEX(OP_Obligations,ROW(),MATCH(Filter_OP,OP_List))=Filter_N,INDEX(OP_Obligations,ROW(),MATCH(Filter_OP,OP_List))=Filter_I)),"√","X")</f>
        <v>√</v>
      </c>
      <c r="B171" s="53" t="str" cm="1">
        <f t="array" ref="B171">INDEX(OP_Obligations,ROW(),MATCH(Filter_OP,OP_List))</f>
        <v>M</v>
      </c>
      <c r="C171" s="24" t="s">
        <v>254</v>
      </c>
      <c r="D171" s="159" t="s">
        <v>300</v>
      </c>
      <c r="E171" s="160"/>
      <c r="F171" s="160"/>
      <c r="G171" s="160"/>
      <c r="H171" s="161"/>
      <c r="I171" s="15" t="s">
        <v>100</v>
      </c>
      <c r="J171" s="16" t="s">
        <v>117</v>
      </c>
      <c r="K171" s="16" t="s">
        <v>118</v>
      </c>
      <c r="L171" s="15"/>
      <c r="M171" s="15"/>
      <c r="O171" s="11" t="s">
        <v>279</v>
      </c>
      <c r="P171" s="67">
        <f t="shared" si="6"/>
        <v>1</v>
      </c>
      <c r="Q171" s="49" t="s">
        <v>271</v>
      </c>
      <c r="R171" s="49" t="s">
        <v>271</v>
      </c>
      <c r="S171" s="49" t="s">
        <v>2</v>
      </c>
      <c r="T171" s="49" t="s">
        <v>2</v>
      </c>
      <c r="U171" s="49" t="s">
        <v>2</v>
      </c>
      <c r="V171" s="49" t="s">
        <v>2</v>
      </c>
      <c r="W171" s="49" t="s">
        <v>2</v>
      </c>
      <c r="X171" s="49" t="s">
        <v>2</v>
      </c>
      <c r="Y171" s="49" t="s">
        <v>2</v>
      </c>
      <c r="Z171" s="49" t="s">
        <v>2</v>
      </c>
      <c r="AA171" s="49" t="s">
        <v>2</v>
      </c>
      <c r="AB171" s="49" t="s">
        <v>2</v>
      </c>
      <c r="AC171" s="49" t="s">
        <v>2</v>
      </c>
      <c r="AD171" s="49" t="s">
        <v>2</v>
      </c>
      <c r="AE171" s="49" t="s">
        <v>2</v>
      </c>
      <c r="AF171" s="49" t="s">
        <v>2</v>
      </c>
      <c r="AG171" s="49" t="s">
        <v>2</v>
      </c>
      <c r="AH171" s="49" t="s">
        <v>2</v>
      </c>
      <c r="AI171" s="49" t="s">
        <v>2</v>
      </c>
      <c r="AJ171" s="49" t="s">
        <v>2</v>
      </c>
      <c r="AK171" s="49" t="s">
        <v>2</v>
      </c>
      <c r="AL171" s="49" t="s">
        <v>2</v>
      </c>
      <c r="AM171" s="49" t="s">
        <v>2</v>
      </c>
      <c r="AN171" s="49" t="s">
        <v>2</v>
      </c>
      <c r="AO171" s="49" t="s">
        <v>2</v>
      </c>
      <c r="AP171" s="49" t="s">
        <v>2</v>
      </c>
      <c r="AQ171" s="49" t="s">
        <v>2</v>
      </c>
      <c r="AR171" s="49" t="s">
        <v>2</v>
      </c>
      <c r="AS171" s="49" t="s">
        <v>2</v>
      </c>
      <c r="AT171" s="49" t="s">
        <v>2</v>
      </c>
      <c r="AU171" s="49" t="s">
        <v>2</v>
      </c>
      <c r="AV171" s="49" t="s">
        <v>2</v>
      </c>
      <c r="AW171" s="49" t="s">
        <v>2</v>
      </c>
      <c r="AX171" s="49" t="s">
        <v>2</v>
      </c>
      <c r="AY171" s="49" t="s">
        <v>2</v>
      </c>
      <c r="AZ171" s="49" t="s">
        <v>2</v>
      </c>
      <c r="BA171" s="49" t="s">
        <v>2</v>
      </c>
      <c r="BB171" s="49" t="s">
        <v>2</v>
      </c>
      <c r="BC171" s="49" t="s">
        <v>2</v>
      </c>
      <c r="BD171" s="49" t="s">
        <v>2</v>
      </c>
      <c r="BE171" s="49" t="s">
        <v>2</v>
      </c>
      <c r="BF171" s="49" t="s">
        <v>2</v>
      </c>
      <c r="BG171" s="49" t="s">
        <v>2</v>
      </c>
      <c r="BH171" s="49" t="s">
        <v>2</v>
      </c>
      <c r="BI171" s="49" t="s">
        <v>2</v>
      </c>
      <c r="BJ171" s="49" t="s">
        <v>2</v>
      </c>
      <c r="BK171" s="49" t="s">
        <v>2</v>
      </c>
      <c r="BL171" s="49" t="s">
        <v>81</v>
      </c>
      <c r="BM171" s="49" t="s">
        <v>81</v>
      </c>
      <c r="BN171" s="49" t="s">
        <v>81</v>
      </c>
      <c r="BO171" s="49" t="s">
        <v>81</v>
      </c>
      <c r="BP171" s="49" t="s">
        <v>81</v>
      </c>
      <c r="BQ171" s="49" t="s">
        <v>271</v>
      </c>
      <c r="BR171" s="49" t="s">
        <v>271</v>
      </c>
      <c r="BS171" s="49" t="s">
        <v>271</v>
      </c>
      <c r="BT171" s="49" t="s">
        <v>271</v>
      </c>
      <c r="BU171" s="49" t="s">
        <v>2</v>
      </c>
    </row>
    <row r="172" spans="1:73" ht="42.75" x14ac:dyDescent="0.2">
      <c r="A172" s="10" t="str" cm="1">
        <f t="array" ref="A172">IF(AND(Filter_Ver=הנחיות!O172, OR(INDEX(OP_Obligations,ROW(),MATCH(Filter_OP,OP_List))=Filter_M,INDEX(OP_Obligations,ROW(),MATCH(Filter_OP,OP_List))=Filter_O,INDEX(OP_Obligations,ROW(),MATCH(Filter_OP,OP_List))=Filter_N,INDEX(OP_Obligations,ROW(),MATCH(Filter_OP,OP_List))=Filter_I)),"√","X")</f>
        <v>√</v>
      </c>
      <c r="B172" s="53" t="str" cm="1">
        <f t="array" ref="B172">INDEX(OP_Obligations,ROW(),MATCH(Filter_OP,OP_List))</f>
        <v>M</v>
      </c>
      <c r="C172" s="24" t="s">
        <v>254</v>
      </c>
      <c r="D172" s="159" t="s">
        <v>301</v>
      </c>
      <c r="E172" s="160"/>
      <c r="F172" s="160"/>
      <c r="G172" s="160"/>
      <c r="H172" s="161"/>
      <c r="I172" s="15" t="s">
        <v>93</v>
      </c>
      <c r="J172" s="16" t="s">
        <v>119</v>
      </c>
      <c r="K172" s="16" t="s">
        <v>120</v>
      </c>
      <c r="L172" s="15"/>
      <c r="M172" s="15"/>
      <c r="O172" s="11" t="s">
        <v>279</v>
      </c>
      <c r="P172" s="67">
        <f t="shared" si="6"/>
        <v>1</v>
      </c>
      <c r="Q172" s="49" t="s">
        <v>271</v>
      </c>
      <c r="R172" s="49" t="s">
        <v>271</v>
      </c>
      <c r="S172" s="49" t="s">
        <v>2</v>
      </c>
      <c r="T172" s="49" t="s">
        <v>2</v>
      </c>
      <c r="U172" s="49" t="s">
        <v>2</v>
      </c>
      <c r="V172" s="49" t="s">
        <v>2</v>
      </c>
      <c r="W172" s="49" t="s">
        <v>2</v>
      </c>
      <c r="X172" s="49" t="s">
        <v>2</v>
      </c>
      <c r="Y172" s="49" t="s">
        <v>2</v>
      </c>
      <c r="Z172" s="49" t="s">
        <v>2</v>
      </c>
      <c r="AA172" s="49" t="s">
        <v>2</v>
      </c>
      <c r="AB172" s="49" t="s">
        <v>2</v>
      </c>
      <c r="AC172" s="49" t="s">
        <v>2</v>
      </c>
      <c r="AD172" s="49" t="s">
        <v>2</v>
      </c>
      <c r="AE172" s="49" t="s">
        <v>2</v>
      </c>
      <c r="AF172" s="49" t="s">
        <v>2</v>
      </c>
      <c r="AG172" s="49" t="s">
        <v>2</v>
      </c>
      <c r="AH172" s="49" t="s">
        <v>2</v>
      </c>
      <c r="AI172" s="49" t="s">
        <v>2</v>
      </c>
      <c r="AJ172" s="49" t="s">
        <v>2</v>
      </c>
      <c r="AK172" s="49" t="s">
        <v>2</v>
      </c>
      <c r="AL172" s="49" t="s">
        <v>2</v>
      </c>
      <c r="AM172" s="49" t="s">
        <v>2</v>
      </c>
      <c r="AN172" s="49" t="s">
        <v>2</v>
      </c>
      <c r="AO172" s="49" t="s">
        <v>2</v>
      </c>
      <c r="AP172" s="49" t="s">
        <v>2</v>
      </c>
      <c r="AQ172" s="49" t="s">
        <v>2</v>
      </c>
      <c r="AR172" s="49" t="s">
        <v>2</v>
      </c>
      <c r="AS172" s="49" t="s">
        <v>2</v>
      </c>
      <c r="AT172" s="49" t="s">
        <v>2</v>
      </c>
      <c r="AU172" s="49" t="s">
        <v>2</v>
      </c>
      <c r="AV172" s="49" t="s">
        <v>2</v>
      </c>
      <c r="AW172" s="49" t="s">
        <v>2</v>
      </c>
      <c r="AX172" s="49" t="s">
        <v>2</v>
      </c>
      <c r="AY172" s="49" t="s">
        <v>2</v>
      </c>
      <c r="AZ172" s="49" t="s">
        <v>2</v>
      </c>
      <c r="BA172" s="49" t="s">
        <v>2</v>
      </c>
      <c r="BB172" s="49" t="s">
        <v>2</v>
      </c>
      <c r="BC172" s="49" t="s">
        <v>2</v>
      </c>
      <c r="BD172" s="49" t="s">
        <v>2</v>
      </c>
      <c r="BE172" s="49" t="s">
        <v>2</v>
      </c>
      <c r="BF172" s="49" t="s">
        <v>2</v>
      </c>
      <c r="BG172" s="49" t="s">
        <v>2</v>
      </c>
      <c r="BH172" s="49" t="s">
        <v>2</v>
      </c>
      <c r="BI172" s="49" t="s">
        <v>2</v>
      </c>
      <c r="BJ172" s="49" t="s">
        <v>2</v>
      </c>
      <c r="BK172" s="49" t="s">
        <v>2</v>
      </c>
      <c r="BL172" s="49" t="s">
        <v>81</v>
      </c>
      <c r="BM172" s="49" t="s">
        <v>81</v>
      </c>
      <c r="BN172" s="49" t="s">
        <v>81</v>
      </c>
      <c r="BO172" s="49" t="s">
        <v>81</v>
      </c>
      <c r="BP172" s="49" t="s">
        <v>81</v>
      </c>
      <c r="BQ172" s="49" t="s">
        <v>271</v>
      </c>
      <c r="BR172" s="49" t="s">
        <v>271</v>
      </c>
      <c r="BS172" s="49" t="s">
        <v>271</v>
      </c>
      <c r="BT172" s="49" t="s">
        <v>271</v>
      </c>
      <c r="BU172" s="49" t="s">
        <v>2</v>
      </c>
    </row>
    <row r="173" spans="1:73" ht="42.75" x14ac:dyDescent="0.2">
      <c r="A173" s="10" t="str" cm="1">
        <f t="array" ref="A173">IF(AND(Filter_Ver=הנחיות!O173, OR(INDEX(OP_Obligations,ROW(),MATCH(Filter_OP,OP_List))=Filter_M,INDEX(OP_Obligations,ROW(),MATCH(Filter_OP,OP_List))=Filter_O,INDEX(OP_Obligations,ROW(),MATCH(Filter_OP,OP_List))=Filter_N,INDEX(OP_Obligations,ROW(),MATCH(Filter_OP,OP_List))=Filter_I)),"√","X")</f>
        <v>√</v>
      </c>
      <c r="B173" s="53" t="str" cm="1">
        <f t="array" ref="B173">INDEX(OP_Obligations,ROW(),MATCH(Filter_OP,OP_List))</f>
        <v>M</v>
      </c>
      <c r="C173" s="24" t="s">
        <v>254</v>
      </c>
      <c r="D173" s="159" t="s">
        <v>302</v>
      </c>
      <c r="E173" s="160"/>
      <c r="F173" s="160"/>
      <c r="G173" s="160"/>
      <c r="H173" s="161"/>
      <c r="I173" s="15" t="s">
        <v>93</v>
      </c>
      <c r="J173" s="16" t="s">
        <v>117</v>
      </c>
      <c r="K173" s="16" t="s">
        <v>118</v>
      </c>
      <c r="L173" s="15"/>
      <c r="M173" s="15"/>
      <c r="O173" s="11" t="s">
        <v>279</v>
      </c>
      <c r="P173" s="67">
        <f t="shared" si="6"/>
        <v>1</v>
      </c>
      <c r="Q173" s="49" t="s">
        <v>271</v>
      </c>
      <c r="R173" s="49" t="s">
        <v>271</v>
      </c>
      <c r="S173" s="49" t="s">
        <v>2</v>
      </c>
      <c r="T173" s="49" t="s">
        <v>2</v>
      </c>
      <c r="U173" s="49" t="s">
        <v>2</v>
      </c>
      <c r="V173" s="49" t="s">
        <v>2</v>
      </c>
      <c r="W173" s="49" t="s">
        <v>2</v>
      </c>
      <c r="X173" s="49" t="s">
        <v>2</v>
      </c>
      <c r="Y173" s="49" t="s">
        <v>2</v>
      </c>
      <c r="Z173" s="49" t="s">
        <v>2</v>
      </c>
      <c r="AA173" s="49" t="s">
        <v>2</v>
      </c>
      <c r="AB173" s="49" t="s">
        <v>2</v>
      </c>
      <c r="AC173" s="49" t="s">
        <v>2</v>
      </c>
      <c r="AD173" s="49" t="s">
        <v>2</v>
      </c>
      <c r="AE173" s="49" t="s">
        <v>2</v>
      </c>
      <c r="AF173" s="49" t="s">
        <v>2</v>
      </c>
      <c r="AG173" s="49" t="s">
        <v>2</v>
      </c>
      <c r="AH173" s="49" t="s">
        <v>2</v>
      </c>
      <c r="AI173" s="49" t="s">
        <v>2</v>
      </c>
      <c r="AJ173" s="49" t="s">
        <v>2</v>
      </c>
      <c r="AK173" s="49" t="s">
        <v>2</v>
      </c>
      <c r="AL173" s="49" t="s">
        <v>2</v>
      </c>
      <c r="AM173" s="49" t="s">
        <v>2</v>
      </c>
      <c r="AN173" s="49" t="s">
        <v>2</v>
      </c>
      <c r="AO173" s="49" t="s">
        <v>2</v>
      </c>
      <c r="AP173" s="49" t="s">
        <v>2</v>
      </c>
      <c r="AQ173" s="49" t="s">
        <v>2</v>
      </c>
      <c r="AR173" s="49" t="s">
        <v>2</v>
      </c>
      <c r="AS173" s="49" t="s">
        <v>2</v>
      </c>
      <c r="AT173" s="49" t="s">
        <v>2</v>
      </c>
      <c r="AU173" s="49" t="s">
        <v>2</v>
      </c>
      <c r="AV173" s="49" t="s">
        <v>2</v>
      </c>
      <c r="AW173" s="49" t="s">
        <v>2</v>
      </c>
      <c r="AX173" s="49" t="s">
        <v>2</v>
      </c>
      <c r="AY173" s="49" t="s">
        <v>2</v>
      </c>
      <c r="AZ173" s="49" t="s">
        <v>2</v>
      </c>
      <c r="BA173" s="49" t="s">
        <v>2</v>
      </c>
      <c r="BB173" s="49" t="s">
        <v>2</v>
      </c>
      <c r="BC173" s="49" t="s">
        <v>2</v>
      </c>
      <c r="BD173" s="49" t="s">
        <v>2</v>
      </c>
      <c r="BE173" s="49" t="s">
        <v>2</v>
      </c>
      <c r="BF173" s="49" t="s">
        <v>2</v>
      </c>
      <c r="BG173" s="49" t="s">
        <v>2</v>
      </c>
      <c r="BH173" s="49" t="s">
        <v>2</v>
      </c>
      <c r="BI173" s="49" t="s">
        <v>2</v>
      </c>
      <c r="BJ173" s="49" t="s">
        <v>2</v>
      </c>
      <c r="BK173" s="49" t="s">
        <v>2</v>
      </c>
      <c r="BL173" s="49" t="s">
        <v>81</v>
      </c>
      <c r="BM173" s="49" t="s">
        <v>81</v>
      </c>
      <c r="BN173" s="49" t="s">
        <v>81</v>
      </c>
      <c r="BO173" s="49" t="s">
        <v>81</v>
      </c>
      <c r="BP173" s="49" t="s">
        <v>81</v>
      </c>
      <c r="BQ173" s="49" t="s">
        <v>271</v>
      </c>
      <c r="BR173" s="49" t="s">
        <v>271</v>
      </c>
      <c r="BS173" s="49" t="s">
        <v>271</v>
      </c>
      <c r="BT173" s="49" t="s">
        <v>271</v>
      </c>
      <c r="BU173" s="49" t="s">
        <v>2</v>
      </c>
    </row>
    <row r="174" spans="1:73" ht="42.75" x14ac:dyDescent="0.2">
      <c r="A174" s="10" t="str" cm="1">
        <f t="array" ref="A174">IF(AND(Filter_Ver=הנחיות!O174, OR(INDEX(OP_Obligations,ROW(),MATCH(Filter_OP,OP_List))=Filter_M,INDEX(OP_Obligations,ROW(),MATCH(Filter_OP,OP_List))=Filter_O,INDEX(OP_Obligations,ROW(),MATCH(Filter_OP,OP_List))=Filter_N,INDEX(OP_Obligations,ROW(),MATCH(Filter_OP,OP_List))=Filter_I)),"√","X")</f>
        <v>√</v>
      </c>
      <c r="B174" s="53" t="str" cm="1">
        <f t="array" ref="B174">INDEX(OP_Obligations,ROW(),MATCH(Filter_OP,OP_List))</f>
        <v>M</v>
      </c>
      <c r="C174" s="24" t="s">
        <v>254</v>
      </c>
      <c r="D174" s="159" t="s">
        <v>303</v>
      </c>
      <c r="E174" s="160"/>
      <c r="F174" s="160"/>
      <c r="G174" s="160"/>
      <c r="H174" s="161"/>
      <c r="I174" s="15" t="s">
        <v>93</v>
      </c>
      <c r="J174" s="16" t="s">
        <v>119</v>
      </c>
      <c r="K174" s="16" t="s">
        <v>120</v>
      </c>
      <c r="L174" s="15"/>
      <c r="M174" s="15"/>
      <c r="O174" s="11" t="s">
        <v>279</v>
      </c>
      <c r="P174" s="67">
        <f t="shared" si="6"/>
        <v>1</v>
      </c>
      <c r="Q174" s="49" t="s">
        <v>271</v>
      </c>
      <c r="R174" s="49" t="s">
        <v>271</v>
      </c>
      <c r="S174" s="49" t="s">
        <v>2</v>
      </c>
      <c r="T174" s="49" t="s">
        <v>2</v>
      </c>
      <c r="U174" s="49" t="s">
        <v>2</v>
      </c>
      <c r="V174" s="49" t="s">
        <v>2</v>
      </c>
      <c r="W174" s="49" t="s">
        <v>2</v>
      </c>
      <c r="X174" s="49" t="s">
        <v>2</v>
      </c>
      <c r="Y174" s="49" t="s">
        <v>2</v>
      </c>
      <c r="Z174" s="49" t="s">
        <v>2</v>
      </c>
      <c r="AA174" s="49" t="s">
        <v>2</v>
      </c>
      <c r="AB174" s="49" t="s">
        <v>2</v>
      </c>
      <c r="AC174" s="49" t="s">
        <v>2</v>
      </c>
      <c r="AD174" s="49" t="s">
        <v>2</v>
      </c>
      <c r="AE174" s="49" t="s">
        <v>2</v>
      </c>
      <c r="AF174" s="49" t="s">
        <v>2</v>
      </c>
      <c r="AG174" s="49" t="s">
        <v>2</v>
      </c>
      <c r="AH174" s="49" t="s">
        <v>2</v>
      </c>
      <c r="AI174" s="49" t="s">
        <v>2</v>
      </c>
      <c r="AJ174" s="49" t="s">
        <v>2</v>
      </c>
      <c r="AK174" s="49" t="s">
        <v>2</v>
      </c>
      <c r="AL174" s="49" t="s">
        <v>2</v>
      </c>
      <c r="AM174" s="49" t="s">
        <v>2</v>
      </c>
      <c r="AN174" s="49" t="s">
        <v>2</v>
      </c>
      <c r="AO174" s="49" t="s">
        <v>2</v>
      </c>
      <c r="AP174" s="49" t="s">
        <v>2</v>
      </c>
      <c r="AQ174" s="49" t="s">
        <v>2</v>
      </c>
      <c r="AR174" s="49" t="s">
        <v>2</v>
      </c>
      <c r="AS174" s="49" t="s">
        <v>2</v>
      </c>
      <c r="AT174" s="49" t="s">
        <v>2</v>
      </c>
      <c r="AU174" s="49" t="s">
        <v>2</v>
      </c>
      <c r="AV174" s="49" t="s">
        <v>2</v>
      </c>
      <c r="AW174" s="49" t="s">
        <v>2</v>
      </c>
      <c r="AX174" s="49" t="s">
        <v>2</v>
      </c>
      <c r="AY174" s="49" t="s">
        <v>2</v>
      </c>
      <c r="AZ174" s="49" t="s">
        <v>2</v>
      </c>
      <c r="BA174" s="49" t="s">
        <v>2</v>
      </c>
      <c r="BB174" s="49" t="s">
        <v>2</v>
      </c>
      <c r="BC174" s="49" t="s">
        <v>2</v>
      </c>
      <c r="BD174" s="49" t="s">
        <v>2</v>
      </c>
      <c r="BE174" s="49" t="s">
        <v>2</v>
      </c>
      <c r="BF174" s="49" t="s">
        <v>2</v>
      </c>
      <c r="BG174" s="49" t="s">
        <v>2</v>
      </c>
      <c r="BH174" s="49" t="s">
        <v>2</v>
      </c>
      <c r="BI174" s="49" t="s">
        <v>2</v>
      </c>
      <c r="BJ174" s="49" t="s">
        <v>2</v>
      </c>
      <c r="BK174" s="49" t="s">
        <v>2</v>
      </c>
      <c r="BL174" s="49" t="s">
        <v>81</v>
      </c>
      <c r="BM174" s="49" t="s">
        <v>81</v>
      </c>
      <c r="BN174" s="49" t="s">
        <v>81</v>
      </c>
      <c r="BO174" s="49" t="s">
        <v>81</v>
      </c>
      <c r="BP174" s="49" t="s">
        <v>81</v>
      </c>
      <c r="BQ174" s="49" t="s">
        <v>271</v>
      </c>
      <c r="BR174" s="49" t="s">
        <v>271</v>
      </c>
      <c r="BS174" s="49" t="s">
        <v>271</v>
      </c>
      <c r="BT174" s="49" t="s">
        <v>271</v>
      </c>
      <c r="BU174" s="49" t="s">
        <v>2</v>
      </c>
    </row>
    <row r="175" spans="1:73" ht="42.75" x14ac:dyDescent="0.2">
      <c r="A175" s="10" t="str" cm="1">
        <f t="array" ref="A175">IF(AND(Filter_Ver=הנחיות!O175, OR(INDEX(OP_Obligations,ROW(),MATCH(Filter_OP,OP_List))=Filter_M,INDEX(OP_Obligations,ROW(),MATCH(Filter_OP,OP_List))=Filter_O,INDEX(OP_Obligations,ROW(),MATCH(Filter_OP,OP_List))=Filter_N,INDEX(OP_Obligations,ROW(),MATCH(Filter_OP,OP_List))=Filter_I)),"√","X")</f>
        <v>√</v>
      </c>
      <c r="B175" s="53" t="str" cm="1">
        <f t="array" ref="B175">INDEX(OP_Obligations,ROW(),MATCH(Filter_OP,OP_List))</f>
        <v>M</v>
      </c>
      <c r="C175" s="24" t="s">
        <v>254</v>
      </c>
      <c r="D175" s="168" t="s">
        <v>304</v>
      </c>
      <c r="E175" s="169"/>
      <c r="F175" s="169"/>
      <c r="G175" s="169"/>
      <c r="H175" s="170"/>
      <c r="I175" s="15" t="s">
        <v>93</v>
      </c>
      <c r="J175" s="16" t="s">
        <v>119</v>
      </c>
      <c r="K175" s="16" t="s">
        <v>120</v>
      </c>
      <c r="L175" s="15"/>
      <c r="M175" s="15"/>
      <c r="O175" s="11" t="s">
        <v>279</v>
      </c>
      <c r="P175" s="67">
        <f t="shared" si="6"/>
        <v>1</v>
      </c>
      <c r="Q175" s="49" t="s">
        <v>271</v>
      </c>
      <c r="R175" s="49" t="s">
        <v>271</v>
      </c>
      <c r="S175" s="49" t="s">
        <v>2</v>
      </c>
      <c r="T175" s="49" t="s">
        <v>2</v>
      </c>
      <c r="U175" s="49" t="s">
        <v>2</v>
      </c>
      <c r="V175" s="49" t="s">
        <v>2</v>
      </c>
      <c r="W175" s="49" t="s">
        <v>2</v>
      </c>
      <c r="X175" s="49" t="s">
        <v>2</v>
      </c>
      <c r="Y175" s="49" t="s">
        <v>2</v>
      </c>
      <c r="Z175" s="49" t="s">
        <v>2</v>
      </c>
      <c r="AA175" s="49" t="s">
        <v>2</v>
      </c>
      <c r="AB175" s="49" t="s">
        <v>2</v>
      </c>
      <c r="AC175" s="49" t="s">
        <v>2</v>
      </c>
      <c r="AD175" s="49" t="s">
        <v>2</v>
      </c>
      <c r="AE175" s="49" t="s">
        <v>2</v>
      </c>
      <c r="AF175" s="49" t="s">
        <v>2</v>
      </c>
      <c r="AG175" s="49" t="s">
        <v>2</v>
      </c>
      <c r="AH175" s="49" t="s">
        <v>2</v>
      </c>
      <c r="AI175" s="49" t="s">
        <v>2</v>
      </c>
      <c r="AJ175" s="49" t="s">
        <v>2</v>
      </c>
      <c r="AK175" s="49" t="s">
        <v>2</v>
      </c>
      <c r="AL175" s="49" t="s">
        <v>2</v>
      </c>
      <c r="AM175" s="49" t="s">
        <v>2</v>
      </c>
      <c r="AN175" s="49" t="s">
        <v>2</v>
      </c>
      <c r="AO175" s="49" t="s">
        <v>2</v>
      </c>
      <c r="AP175" s="49" t="s">
        <v>2</v>
      </c>
      <c r="AQ175" s="49" t="s">
        <v>2</v>
      </c>
      <c r="AR175" s="49" t="s">
        <v>2</v>
      </c>
      <c r="AS175" s="49" t="s">
        <v>2</v>
      </c>
      <c r="AT175" s="49" t="s">
        <v>2</v>
      </c>
      <c r="AU175" s="49" t="s">
        <v>2</v>
      </c>
      <c r="AV175" s="49" t="s">
        <v>2</v>
      </c>
      <c r="AW175" s="49" t="s">
        <v>2</v>
      </c>
      <c r="AX175" s="49" t="s">
        <v>2</v>
      </c>
      <c r="AY175" s="49" t="s">
        <v>2</v>
      </c>
      <c r="AZ175" s="49" t="s">
        <v>2</v>
      </c>
      <c r="BA175" s="49" t="s">
        <v>2</v>
      </c>
      <c r="BB175" s="49" t="s">
        <v>2</v>
      </c>
      <c r="BC175" s="49" t="s">
        <v>2</v>
      </c>
      <c r="BD175" s="49" t="s">
        <v>2</v>
      </c>
      <c r="BE175" s="49" t="s">
        <v>2</v>
      </c>
      <c r="BF175" s="49" t="s">
        <v>2</v>
      </c>
      <c r="BG175" s="49" t="s">
        <v>2</v>
      </c>
      <c r="BH175" s="49" t="s">
        <v>2</v>
      </c>
      <c r="BI175" s="49" t="s">
        <v>2</v>
      </c>
      <c r="BJ175" s="49" t="s">
        <v>2</v>
      </c>
      <c r="BK175" s="49" t="s">
        <v>2</v>
      </c>
      <c r="BL175" s="49" t="s">
        <v>81</v>
      </c>
      <c r="BM175" s="49" t="s">
        <v>81</v>
      </c>
      <c r="BN175" s="49" t="s">
        <v>81</v>
      </c>
      <c r="BO175" s="49" t="s">
        <v>81</v>
      </c>
      <c r="BP175" s="49" t="s">
        <v>81</v>
      </c>
      <c r="BQ175" s="49" t="s">
        <v>271</v>
      </c>
      <c r="BR175" s="49" t="s">
        <v>271</v>
      </c>
      <c r="BS175" s="49" t="s">
        <v>271</v>
      </c>
      <c r="BT175" s="49" t="s">
        <v>271</v>
      </c>
      <c r="BU175" s="49" t="s">
        <v>2</v>
      </c>
    </row>
    <row r="176" spans="1:73" ht="213.75" x14ac:dyDescent="0.2">
      <c r="A176" s="10" t="str" cm="1">
        <f t="array" ref="A176">IF(AND(Filter_Ver=הנחיות!O176, OR(INDEX(OP_Obligations,ROW(),MATCH(Filter_OP,OP_List))=Filter_M,INDEX(OP_Obligations,ROW(),MATCH(Filter_OP,OP_List))=Filter_O,INDEX(OP_Obligations,ROW(),MATCH(Filter_OP,OP_List))=Filter_N,INDEX(OP_Obligations,ROW(),MATCH(Filter_OP,OP_List))=Filter_I)),"√","X")</f>
        <v>√</v>
      </c>
      <c r="B176" s="53" t="str" cm="1">
        <f t="array" ref="B176">INDEX(OP_Obligations,ROW(),MATCH(Filter_OP,OP_List))</f>
        <v>M</v>
      </c>
      <c r="C176" s="24" t="s">
        <v>254</v>
      </c>
      <c r="D176" s="165" t="s">
        <v>377</v>
      </c>
      <c r="E176" s="166"/>
      <c r="F176" s="166"/>
      <c r="G176" s="166"/>
      <c r="H176" s="167"/>
      <c r="I176" s="15" t="s">
        <v>376</v>
      </c>
      <c r="J176" s="16" t="s">
        <v>119</v>
      </c>
      <c r="K176" s="16" t="s">
        <v>120</v>
      </c>
      <c r="L176" s="15"/>
      <c r="M176" s="15"/>
      <c r="O176" s="11" t="s">
        <v>279</v>
      </c>
      <c r="P176" s="67">
        <f t="shared" si="6"/>
        <v>1</v>
      </c>
      <c r="Q176" s="49" t="s">
        <v>271</v>
      </c>
      <c r="R176" s="49" t="s">
        <v>271</v>
      </c>
      <c r="S176" s="49" t="s">
        <v>2</v>
      </c>
      <c r="T176" s="49" t="s">
        <v>2</v>
      </c>
      <c r="U176" s="49" t="s">
        <v>2</v>
      </c>
      <c r="V176" s="49" t="s">
        <v>2</v>
      </c>
      <c r="W176" s="49" t="s">
        <v>2</v>
      </c>
      <c r="X176" s="49" t="s">
        <v>2</v>
      </c>
      <c r="Y176" s="49" t="s">
        <v>2</v>
      </c>
      <c r="Z176" s="49" t="s">
        <v>2</v>
      </c>
      <c r="AA176" s="49" t="s">
        <v>2</v>
      </c>
      <c r="AB176" s="49" t="s">
        <v>2</v>
      </c>
      <c r="AC176" s="49" t="s">
        <v>2</v>
      </c>
      <c r="AD176" s="49" t="s">
        <v>2</v>
      </c>
      <c r="AE176" s="49" t="s">
        <v>2</v>
      </c>
      <c r="AF176" s="49" t="s">
        <v>2</v>
      </c>
      <c r="AG176" s="49" t="s">
        <v>2</v>
      </c>
      <c r="AH176" s="49" t="s">
        <v>2</v>
      </c>
      <c r="AI176" s="49" t="s">
        <v>2</v>
      </c>
      <c r="AJ176" s="49" t="s">
        <v>2</v>
      </c>
      <c r="AK176" s="49" t="s">
        <v>2</v>
      </c>
      <c r="AL176" s="49" t="s">
        <v>2</v>
      </c>
      <c r="AM176" s="49" t="s">
        <v>2</v>
      </c>
      <c r="AN176" s="49" t="s">
        <v>2</v>
      </c>
      <c r="AO176" s="49" t="s">
        <v>2</v>
      </c>
      <c r="AP176" s="49" t="s">
        <v>2</v>
      </c>
      <c r="AQ176" s="49" t="s">
        <v>2</v>
      </c>
      <c r="AR176" s="49" t="s">
        <v>2</v>
      </c>
      <c r="AS176" s="49" t="s">
        <v>2</v>
      </c>
      <c r="AT176" s="49" t="s">
        <v>2</v>
      </c>
      <c r="AU176" s="49" t="s">
        <v>2</v>
      </c>
      <c r="AV176" s="49" t="s">
        <v>2</v>
      </c>
      <c r="AW176" s="49" t="s">
        <v>2</v>
      </c>
      <c r="AX176" s="49" t="s">
        <v>2</v>
      </c>
      <c r="AY176" s="49" t="s">
        <v>2</v>
      </c>
      <c r="AZ176" s="49" t="s">
        <v>2</v>
      </c>
      <c r="BA176" s="49" t="s">
        <v>2</v>
      </c>
      <c r="BB176" s="49" t="s">
        <v>2</v>
      </c>
      <c r="BC176" s="49" t="s">
        <v>2</v>
      </c>
      <c r="BD176" s="49" t="s">
        <v>2</v>
      </c>
      <c r="BE176" s="49" t="s">
        <v>2</v>
      </c>
      <c r="BF176" s="49" t="s">
        <v>2</v>
      </c>
      <c r="BG176" s="49" t="s">
        <v>2</v>
      </c>
      <c r="BH176" s="49" t="s">
        <v>2</v>
      </c>
      <c r="BI176" s="49" t="s">
        <v>2</v>
      </c>
      <c r="BJ176" s="49" t="s">
        <v>2</v>
      </c>
      <c r="BK176" s="49" t="s">
        <v>2</v>
      </c>
      <c r="BL176" s="49" t="s">
        <v>81</v>
      </c>
      <c r="BM176" s="49" t="s">
        <v>81</v>
      </c>
      <c r="BN176" s="49" t="s">
        <v>81</v>
      </c>
      <c r="BO176" s="49" t="s">
        <v>81</v>
      </c>
      <c r="BP176" s="49" t="s">
        <v>81</v>
      </c>
      <c r="BQ176" s="49" t="s">
        <v>271</v>
      </c>
      <c r="BR176" s="49" t="s">
        <v>271</v>
      </c>
      <c r="BS176" s="49" t="s">
        <v>271</v>
      </c>
      <c r="BT176" s="49" t="s">
        <v>271</v>
      </c>
      <c r="BU176" s="49" t="s">
        <v>2</v>
      </c>
    </row>
    <row r="177" spans="1:73" ht="23.25" x14ac:dyDescent="0.2">
      <c r="A177" s="10" t="str" cm="1">
        <f t="array" ref="A177">IF(AND(Filter_Ver=הנחיות!O177, OR(INDEX(OP_Obligations,ROW(),MATCH(Filter_OP,OP_List))=Filter_M,INDEX(OP_Obligations,ROW(),MATCH(Filter_OP,OP_List))=Filter_O,INDEX(OP_Obligations,ROW(),MATCH(Filter_OP,OP_List))=Filter_N,INDEX(OP_Obligations,ROW(),MATCH(Filter_OP,OP_List))=Filter_I)),"√","X")</f>
        <v>√</v>
      </c>
      <c r="B177" s="52" t="str" cm="1">
        <f t="array" ref="B177">INDEX(OP_Obligations,ROW(),MATCH(Filter_OP,OP_List))</f>
        <v>M</v>
      </c>
      <c r="C177" s="39" t="s">
        <v>255</v>
      </c>
      <c r="D177" s="151" t="s">
        <v>374</v>
      </c>
      <c r="E177" s="152"/>
      <c r="F177" s="152"/>
      <c r="G177" s="152"/>
      <c r="H177" s="153"/>
      <c r="I177" s="14" t="s">
        <v>134</v>
      </c>
      <c r="J177" s="14" t="s">
        <v>163</v>
      </c>
      <c r="K177" s="14" t="s">
        <v>163</v>
      </c>
      <c r="L177" s="14"/>
      <c r="M177" s="14"/>
      <c r="O177" s="11" t="s">
        <v>279</v>
      </c>
      <c r="P177" s="67">
        <f t="shared" ref="P177:P179" si="7">_xlfn.NUMBERVALUE($O177)</f>
        <v>1</v>
      </c>
      <c r="Q177" s="49" t="s">
        <v>271</v>
      </c>
      <c r="R177" s="49" t="s">
        <v>271</v>
      </c>
      <c r="S177" s="49" t="s">
        <v>2</v>
      </c>
      <c r="T177" s="49" t="s">
        <v>2</v>
      </c>
      <c r="U177" s="49" t="s">
        <v>2</v>
      </c>
      <c r="V177" s="49" t="s">
        <v>2</v>
      </c>
      <c r="W177" s="49" t="s">
        <v>2</v>
      </c>
      <c r="X177" s="49" t="s">
        <v>2</v>
      </c>
      <c r="Y177" s="49" t="s">
        <v>2</v>
      </c>
      <c r="Z177" s="49" t="s">
        <v>2</v>
      </c>
      <c r="AA177" s="49" t="s">
        <v>2</v>
      </c>
      <c r="AB177" s="49" t="s">
        <v>2</v>
      </c>
      <c r="AC177" s="49" t="s">
        <v>2</v>
      </c>
      <c r="AD177" s="49" t="s">
        <v>2</v>
      </c>
      <c r="AE177" s="49" t="s">
        <v>2</v>
      </c>
      <c r="AF177" s="49" t="s">
        <v>2</v>
      </c>
      <c r="AG177" s="49" t="s">
        <v>2</v>
      </c>
      <c r="AH177" s="49" t="s">
        <v>2</v>
      </c>
      <c r="AI177" s="49" t="s">
        <v>2</v>
      </c>
      <c r="AJ177" s="49" t="s">
        <v>2</v>
      </c>
      <c r="AK177" s="49" t="s">
        <v>2</v>
      </c>
      <c r="AL177" s="49" t="s">
        <v>2</v>
      </c>
      <c r="AM177" s="49" t="s">
        <v>2</v>
      </c>
      <c r="AN177" s="49" t="s">
        <v>2</v>
      </c>
      <c r="AO177" s="49" t="s">
        <v>2</v>
      </c>
      <c r="AP177" s="49" t="s">
        <v>2</v>
      </c>
      <c r="AQ177" s="49" t="s">
        <v>2</v>
      </c>
      <c r="AR177" s="49" t="s">
        <v>2</v>
      </c>
      <c r="AS177" s="49" t="s">
        <v>2</v>
      </c>
      <c r="AT177" s="49" t="s">
        <v>2</v>
      </c>
      <c r="AU177" s="49" t="s">
        <v>2</v>
      </c>
      <c r="AV177" s="49" t="s">
        <v>2</v>
      </c>
      <c r="AW177" s="49" t="s">
        <v>2</v>
      </c>
      <c r="AX177" s="49" t="s">
        <v>2</v>
      </c>
      <c r="AY177" s="49" t="s">
        <v>2</v>
      </c>
      <c r="AZ177" s="49" t="s">
        <v>2</v>
      </c>
      <c r="BA177" s="49" t="s">
        <v>2</v>
      </c>
      <c r="BB177" s="49" t="s">
        <v>2</v>
      </c>
      <c r="BC177" s="49" t="s">
        <v>2</v>
      </c>
      <c r="BD177" s="49" t="s">
        <v>2</v>
      </c>
      <c r="BE177" s="49" t="s">
        <v>2</v>
      </c>
      <c r="BF177" s="49" t="s">
        <v>2</v>
      </c>
      <c r="BG177" s="49" t="s">
        <v>2</v>
      </c>
      <c r="BH177" s="49" t="s">
        <v>2</v>
      </c>
      <c r="BI177" s="49" t="s">
        <v>2</v>
      </c>
      <c r="BJ177" s="49" t="s">
        <v>2</v>
      </c>
      <c r="BK177" s="49" t="s">
        <v>2</v>
      </c>
      <c r="BL177" s="49" t="s">
        <v>81</v>
      </c>
      <c r="BM177" s="49" t="s">
        <v>81</v>
      </c>
      <c r="BN177" s="49" t="s">
        <v>81</v>
      </c>
      <c r="BO177" s="49" t="s">
        <v>81</v>
      </c>
      <c r="BP177" s="49" t="s">
        <v>81</v>
      </c>
      <c r="BQ177" s="49" t="s">
        <v>271</v>
      </c>
      <c r="BR177" s="49" t="s">
        <v>271</v>
      </c>
      <c r="BS177" s="49" t="s">
        <v>271</v>
      </c>
      <c r="BT177" s="49" t="s">
        <v>271</v>
      </c>
      <c r="BU177" s="49" t="s">
        <v>2</v>
      </c>
    </row>
    <row r="178" spans="1:73" ht="15" x14ac:dyDescent="0.2">
      <c r="A178" s="10" t="str" cm="1">
        <f t="array" ref="A178">IF(AND(Filter_Ver=הנחיות!O178, OR(INDEX(OP_Obligations,ROW(),MATCH(Filter_OP,OP_List))=Filter_M,INDEX(OP_Obligations,ROW(),MATCH(Filter_OP,OP_List))=Filter_O,INDEX(OP_Obligations,ROW(),MATCH(Filter_OP,OP_List))=Filter_N,INDEX(OP_Obligations,ROW(),MATCH(Filter_OP,OP_List))=Filter_I)),"√","X")</f>
        <v>√</v>
      </c>
      <c r="B178" s="53" t="str" cm="1">
        <f t="array" ref="B178">INDEX(OP_Obligations,ROW(),MATCH(Filter_OP,OP_List))</f>
        <v>M</v>
      </c>
      <c r="C178" s="24" t="s">
        <v>255</v>
      </c>
      <c r="D178" s="82" t="s">
        <v>4</v>
      </c>
      <c r="E178" s="154" t="s">
        <v>243</v>
      </c>
      <c r="F178" s="155"/>
      <c r="G178" s="45" t="s">
        <v>244</v>
      </c>
      <c r="H178" s="75"/>
      <c r="I178" s="15"/>
      <c r="J178" s="16"/>
      <c r="K178" s="16"/>
      <c r="L178" s="15"/>
      <c r="M178" s="15"/>
      <c r="O178" s="11" t="s">
        <v>279</v>
      </c>
      <c r="P178" s="67">
        <f t="shared" si="7"/>
        <v>1</v>
      </c>
      <c r="Q178" s="49" t="s">
        <v>271</v>
      </c>
      <c r="R178" s="49" t="s">
        <v>271</v>
      </c>
      <c r="S178" s="49" t="s">
        <v>2</v>
      </c>
      <c r="T178" s="49" t="s">
        <v>2</v>
      </c>
      <c r="U178" s="49" t="s">
        <v>2</v>
      </c>
      <c r="V178" s="49" t="s">
        <v>2</v>
      </c>
      <c r="W178" s="49" t="s">
        <v>2</v>
      </c>
      <c r="X178" s="49" t="s">
        <v>2</v>
      </c>
      <c r="Y178" s="49" t="s">
        <v>2</v>
      </c>
      <c r="Z178" s="49" t="s">
        <v>2</v>
      </c>
      <c r="AA178" s="49" t="s">
        <v>2</v>
      </c>
      <c r="AB178" s="49" t="s">
        <v>2</v>
      </c>
      <c r="AC178" s="49" t="s">
        <v>2</v>
      </c>
      <c r="AD178" s="49" t="s">
        <v>2</v>
      </c>
      <c r="AE178" s="49" t="s">
        <v>2</v>
      </c>
      <c r="AF178" s="49" t="s">
        <v>2</v>
      </c>
      <c r="AG178" s="49" t="s">
        <v>2</v>
      </c>
      <c r="AH178" s="49" t="s">
        <v>2</v>
      </c>
      <c r="AI178" s="49" t="s">
        <v>2</v>
      </c>
      <c r="AJ178" s="49" t="s">
        <v>2</v>
      </c>
      <c r="AK178" s="49" t="s">
        <v>2</v>
      </c>
      <c r="AL178" s="49" t="s">
        <v>2</v>
      </c>
      <c r="AM178" s="49" t="s">
        <v>2</v>
      </c>
      <c r="AN178" s="49" t="s">
        <v>2</v>
      </c>
      <c r="AO178" s="49" t="s">
        <v>2</v>
      </c>
      <c r="AP178" s="49" t="s">
        <v>2</v>
      </c>
      <c r="AQ178" s="49" t="s">
        <v>2</v>
      </c>
      <c r="AR178" s="49" t="s">
        <v>2</v>
      </c>
      <c r="AS178" s="49" t="s">
        <v>2</v>
      </c>
      <c r="AT178" s="49" t="s">
        <v>2</v>
      </c>
      <c r="AU178" s="49" t="s">
        <v>2</v>
      </c>
      <c r="AV178" s="49" t="s">
        <v>2</v>
      </c>
      <c r="AW178" s="49" t="s">
        <v>2</v>
      </c>
      <c r="AX178" s="49" t="s">
        <v>2</v>
      </c>
      <c r="AY178" s="49" t="s">
        <v>2</v>
      </c>
      <c r="AZ178" s="49" t="s">
        <v>2</v>
      </c>
      <c r="BA178" s="49" t="s">
        <v>2</v>
      </c>
      <c r="BB178" s="49" t="s">
        <v>2</v>
      </c>
      <c r="BC178" s="49" t="s">
        <v>2</v>
      </c>
      <c r="BD178" s="49" t="s">
        <v>2</v>
      </c>
      <c r="BE178" s="49" t="s">
        <v>2</v>
      </c>
      <c r="BF178" s="49" t="s">
        <v>2</v>
      </c>
      <c r="BG178" s="49" t="s">
        <v>2</v>
      </c>
      <c r="BH178" s="49" t="s">
        <v>2</v>
      </c>
      <c r="BI178" s="49" t="s">
        <v>2</v>
      </c>
      <c r="BJ178" s="49" t="s">
        <v>2</v>
      </c>
      <c r="BK178" s="49" t="s">
        <v>2</v>
      </c>
      <c r="BL178" s="49" t="s">
        <v>81</v>
      </c>
      <c r="BM178" s="49" t="s">
        <v>81</v>
      </c>
      <c r="BN178" s="49" t="s">
        <v>81</v>
      </c>
      <c r="BO178" s="49" t="s">
        <v>81</v>
      </c>
      <c r="BP178" s="49" t="s">
        <v>81</v>
      </c>
      <c r="BQ178" s="49" t="s">
        <v>271</v>
      </c>
      <c r="BR178" s="49" t="s">
        <v>271</v>
      </c>
      <c r="BS178" s="49" t="s">
        <v>271</v>
      </c>
      <c r="BT178" s="49" t="s">
        <v>271</v>
      </c>
      <c r="BU178" s="49" t="s">
        <v>2</v>
      </c>
    </row>
    <row r="179" spans="1:73" ht="18" x14ac:dyDescent="0.25">
      <c r="A179" s="10" t="str" cm="1">
        <f t="array" ref="A179">IF(AND(Filter_Ver=הנחיות!O179, OR(INDEX(OP_Obligations,ROW(),MATCH(Filter_OP,OP_List))=Filter_M,INDEX(OP_Obligations,ROW(),MATCH(Filter_OP,OP_List))=Filter_O,INDEX(OP_Obligations,ROW(),MATCH(Filter_OP,OP_List))=Filter_N,INDEX(OP_Obligations,ROW(),MATCH(Filter_OP,OP_List))=Filter_I)),"√","X")</f>
        <v>√</v>
      </c>
      <c r="B179" s="53" t="str" cm="1">
        <f t="array" ref="B179">INDEX(OP_Obligations,ROW(),MATCH(Filter_OP,OP_List))</f>
        <v>M</v>
      </c>
      <c r="C179" s="24" t="s">
        <v>255</v>
      </c>
      <c r="D179" s="83" t="s">
        <v>375</v>
      </c>
      <c r="E179" s="43"/>
      <c r="F179" s="43"/>
      <c r="G179" s="37"/>
      <c r="H179" s="75"/>
      <c r="I179" s="15"/>
      <c r="J179" s="16"/>
      <c r="K179" s="16"/>
      <c r="L179" s="15"/>
      <c r="M179" s="15"/>
      <c r="O179" s="11" t="s">
        <v>279</v>
      </c>
      <c r="P179" s="67">
        <f t="shared" si="7"/>
        <v>1</v>
      </c>
      <c r="Q179" s="49" t="s">
        <v>271</v>
      </c>
      <c r="R179" s="49" t="s">
        <v>271</v>
      </c>
      <c r="S179" s="49" t="s">
        <v>2</v>
      </c>
      <c r="T179" s="49" t="s">
        <v>2</v>
      </c>
      <c r="U179" s="49" t="s">
        <v>2</v>
      </c>
      <c r="V179" s="49" t="s">
        <v>2</v>
      </c>
      <c r="W179" s="49" t="s">
        <v>2</v>
      </c>
      <c r="X179" s="49" t="s">
        <v>2</v>
      </c>
      <c r="Y179" s="49" t="s">
        <v>2</v>
      </c>
      <c r="Z179" s="49" t="s">
        <v>2</v>
      </c>
      <c r="AA179" s="49" t="s">
        <v>2</v>
      </c>
      <c r="AB179" s="49" t="s">
        <v>2</v>
      </c>
      <c r="AC179" s="49" t="s">
        <v>2</v>
      </c>
      <c r="AD179" s="49" t="s">
        <v>2</v>
      </c>
      <c r="AE179" s="49" t="s">
        <v>2</v>
      </c>
      <c r="AF179" s="49" t="s">
        <v>2</v>
      </c>
      <c r="AG179" s="49" t="s">
        <v>2</v>
      </c>
      <c r="AH179" s="49" t="s">
        <v>2</v>
      </c>
      <c r="AI179" s="49" t="s">
        <v>2</v>
      </c>
      <c r="AJ179" s="49" t="s">
        <v>2</v>
      </c>
      <c r="AK179" s="49" t="s">
        <v>2</v>
      </c>
      <c r="AL179" s="49" t="s">
        <v>2</v>
      </c>
      <c r="AM179" s="49" t="s">
        <v>2</v>
      </c>
      <c r="AN179" s="49" t="s">
        <v>2</v>
      </c>
      <c r="AO179" s="49" t="s">
        <v>2</v>
      </c>
      <c r="AP179" s="49" t="s">
        <v>2</v>
      </c>
      <c r="AQ179" s="49" t="s">
        <v>2</v>
      </c>
      <c r="AR179" s="49" t="s">
        <v>2</v>
      </c>
      <c r="AS179" s="49" t="s">
        <v>2</v>
      </c>
      <c r="AT179" s="49" t="s">
        <v>2</v>
      </c>
      <c r="AU179" s="49" t="s">
        <v>2</v>
      </c>
      <c r="AV179" s="49" t="s">
        <v>2</v>
      </c>
      <c r="AW179" s="49" t="s">
        <v>2</v>
      </c>
      <c r="AX179" s="49" t="s">
        <v>2</v>
      </c>
      <c r="AY179" s="49" t="s">
        <v>2</v>
      </c>
      <c r="AZ179" s="49" t="s">
        <v>2</v>
      </c>
      <c r="BA179" s="49" t="s">
        <v>2</v>
      </c>
      <c r="BB179" s="49" t="s">
        <v>2</v>
      </c>
      <c r="BC179" s="49" t="s">
        <v>2</v>
      </c>
      <c r="BD179" s="49" t="s">
        <v>2</v>
      </c>
      <c r="BE179" s="49" t="s">
        <v>2</v>
      </c>
      <c r="BF179" s="49" t="s">
        <v>2</v>
      </c>
      <c r="BG179" s="49" t="s">
        <v>2</v>
      </c>
      <c r="BH179" s="49" t="s">
        <v>2</v>
      </c>
      <c r="BI179" s="49" t="s">
        <v>2</v>
      </c>
      <c r="BJ179" s="49" t="s">
        <v>2</v>
      </c>
      <c r="BK179" s="49" t="s">
        <v>2</v>
      </c>
      <c r="BL179" s="49" t="s">
        <v>81</v>
      </c>
      <c r="BM179" s="49" t="s">
        <v>81</v>
      </c>
      <c r="BN179" s="49" t="s">
        <v>81</v>
      </c>
      <c r="BO179" s="49" t="s">
        <v>81</v>
      </c>
      <c r="BP179" s="49" t="s">
        <v>81</v>
      </c>
      <c r="BQ179" s="49" t="s">
        <v>271</v>
      </c>
      <c r="BR179" s="49" t="s">
        <v>271</v>
      </c>
      <c r="BS179" s="49" t="s">
        <v>271</v>
      </c>
      <c r="BT179" s="49" t="s">
        <v>271</v>
      </c>
      <c r="BU179" s="49" t="s">
        <v>2</v>
      </c>
    </row>
    <row r="180" spans="1:73" x14ac:dyDescent="0.2">
      <c r="A180" s="2"/>
      <c r="B180" s="2"/>
      <c r="C180" s="2"/>
      <c r="D180" s="84"/>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row>
  </sheetData>
  <autoFilter ref="A4:M180">
    <filterColumn colId="3" showButton="0"/>
    <filterColumn colId="4" showButton="0"/>
    <filterColumn colId="5" showButton="0"/>
    <filterColumn colId="6" showButton="0"/>
  </autoFilter>
  <mergeCells count="159">
    <mergeCell ref="D104:H104"/>
    <mergeCell ref="D106:H106"/>
    <mergeCell ref="D18:H18"/>
    <mergeCell ref="D15:H15"/>
    <mergeCell ref="D32:H32"/>
    <mergeCell ref="D48:H48"/>
    <mergeCell ref="D51:H51"/>
    <mergeCell ref="D50:H50"/>
    <mergeCell ref="D42:H42"/>
    <mergeCell ref="D101:H101"/>
    <mergeCell ref="D41:H41"/>
    <mergeCell ref="D46:H46"/>
    <mergeCell ref="D47:H47"/>
    <mergeCell ref="D36:H36"/>
    <mergeCell ref="D37:H37"/>
    <mergeCell ref="D40:H40"/>
    <mergeCell ref="D43:H43"/>
    <mergeCell ref="D98:H98"/>
    <mergeCell ref="D99:H99"/>
    <mergeCell ref="D100:H100"/>
    <mergeCell ref="D45:H45"/>
    <mergeCell ref="D64:H64"/>
    <mergeCell ref="D72:H72"/>
    <mergeCell ref="D4:H4"/>
    <mergeCell ref="D6:H6"/>
    <mergeCell ref="D7:H7"/>
    <mergeCell ref="D8:H8"/>
    <mergeCell ref="D5:H5"/>
    <mergeCell ref="D12:H12"/>
    <mergeCell ref="D13:H13"/>
    <mergeCell ref="D9:H9"/>
    <mergeCell ref="D11:H11"/>
    <mergeCell ref="D10:H10"/>
    <mergeCell ref="D156:H156"/>
    <mergeCell ref="D129:H129"/>
    <mergeCell ref="D130:H130"/>
    <mergeCell ref="D131:H131"/>
    <mergeCell ref="D132:H132"/>
    <mergeCell ref="D133:H133"/>
    <mergeCell ref="D134:H134"/>
    <mergeCell ref="D135:H135"/>
    <mergeCell ref="D176:H176"/>
    <mergeCell ref="D170:H170"/>
    <mergeCell ref="D171:H171"/>
    <mergeCell ref="D172:H172"/>
    <mergeCell ref="D173:H173"/>
    <mergeCell ref="D174:H174"/>
    <mergeCell ref="D175:H175"/>
    <mergeCell ref="D177:H177"/>
    <mergeCell ref="E178:F178"/>
    <mergeCell ref="D137:H137"/>
    <mergeCell ref="D139:H139"/>
    <mergeCell ref="D121:H121"/>
    <mergeCell ref="D122:H122"/>
    <mergeCell ref="D123:H123"/>
    <mergeCell ref="D124:H124"/>
    <mergeCell ref="D125:H125"/>
    <mergeCell ref="D126:H126"/>
    <mergeCell ref="D128:H128"/>
    <mergeCell ref="D136:H136"/>
    <mergeCell ref="D154:H154"/>
    <mergeCell ref="D155:H155"/>
    <mergeCell ref="D160:H160"/>
    <mergeCell ref="D161:H161"/>
    <mergeCell ref="D162:H162"/>
    <mergeCell ref="D163:H163"/>
    <mergeCell ref="D164:H164"/>
    <mergeCell ref="D165:H165"/>
    <mergeCell ref="D166:H166"/>
    <mergeCell ref="D167:H167"/>
    <mergeCell ref="D168:H168"/>
    <mergeCell ref="D169:H169"/>
    <mergeCell ref="D127:H127"/>
    <mergeCell ref="D120:H120"/>
    <mergeCell ref="D109:H109"/>
    <mergeCell ref="D107:H107"/>
    <mergeCell ref="D108:H108"/>
    <mergeCell ref="D115:H115"/>
    <mergeCell ref="D117:H117"/>
    <mergeCell ref="D118:H118"/>
    <mergeCell ref="D119:H119"/>
    <mergeCell ref="D116:H116"/>
    <mergeCell ref="D114:H114"/>
    <mergeCell ref="D112:H112"/>
    <mergeCell ref="D113:H113"/>
    <mergeCell ref="D111:H111"/>
    <mergeCell ref="D110:H110"/>
    <mergeCell ref="D59:H59"/>
    <mergeCell ref="D74:H74"/>
    <mergeCell ref="D66:H66"/>
    <mergeCell ref="D67:H67"/>
    <mergeCell ref="D16:H16"/>
    <mergeCell ref="D103:H103"/>
    <mergeCell ref="D105:H105"/>
    <mergeCell ref="D52:H52"/>
    <mergeCell ref="D19:H19"/>
    <mergeCell ref="D20:H20"/>
    <mergeCell ref="D22:H22"/>
    <mergeCell ref="D23:H23"/>
    <mergeCell ref="D34:H34"/>
    <mergeCell ref="D39:H39"/>
    <mergeCell ref="D33:H33"/>
    <mergeCell ref="D31:H31"/>
    <mergeCell ref="D26:H26"/>
    <mergeCell ref="D27:H27"/>
    <mergeCell ref="D28:H28"/>
    <mergeCell ref="D29:H29"/>
    <mergeCell ref="D30:H30"/>
    <mergeCell ref="D53:H53"/>
    <mergeCell ref="D93:H93"/>
    <mergeCell ref="D102:H102"/>
    <mergeCell ref="D94:H94"/>
    <mergeCell ref="D95:H95"/>
    <mergeCell ref="D96:H96"/>
    <mergeCell ref="D97:H97"/>
    <mergeCell ref="D60:H60"/>
    <mergeCell ref="D61:H61"/>
    <mergeCell ref="D62:H62"/>
    <mergeCell ref="D63:H63"/>
    <mergeCell ref="D70:H70"/>
    <mergeCell ref="D71:H71"/>
    <mergeCell ref="D75:H75"/>
    <mergeCell ref="D73:H73"/>
    <mergeCell ref="D79:H79"/>
    <mergeCell ref="D82:H82"/>
    <mergeCell ref="D80:H80"/>
    <mergeCell ref="D86:H86"/>
    <mergeCell ref="D87:H87"/>
    <mergeCell ref="D88:H88"/>
    <mergeCell ref="D89:H89"/>
    <mergeCell ref="D90:H90"/>
    <mergeCell ref="D91:H91"/>
    <mergeCell ref="D77:H77"/>
    <mergeCell ref="D78:H78"/>
    <mergeCell ref="D65:H65"/>
    <mergeCell ref="D49:H49"/>
    <mergeCell ref="D55:H55"/>
    <mergeCell ref="D56:H56"/>
    <mergeCell ref="B2:H2"/>
    <mergeCell ref="B1:H1"/>
    <mergeCell ref="B3:H3"/>
    <mergeCell ref="D17:H17"/>
    <mergeCell ref="D92:H92"/>
    <mergeCell ref="D54:H54"/>
    <mergeCell ref="D35:H35"/>
    <mergeCell ref="D44:H44"/>
    <mergeCell ref="D24:H24"/>
    <mergeCell ref="D25:H25"/>
    <mergeCell ref="D21:H21"/>
    <mergeCell ref="D14:H14"/>
    <mergeCell ref="D81:H81"/>
    <mergeCell ref="D83:H83"/>
    <mergeCell ref="D84:H84"/>
    <mergeCell ref="D85:H85"/>
    <mergeCell ref="D68:H68"/>
    <mergeCell ref="D69:H69"/>
    <mergeCell ref="D38:H38"/>
    <mergeCell ref="D58:H58"/>
    <mergeCell ref="D76:H76"/>
  </mergeCells>
  <phoneticPr fontId="3" type="noConversion"/>
  <conditionalFormatting sqref="A158:A175 C158:M175 B158:B176 A54:B54 I46:M48 A66:M66 D58:M63 I54:M54 D43:M45 A43:B48 A5:M26 E57:M57 A67:C67 I67:M67 A68:M98 A102:M121 C101 A123:M137 A122:C122 I122:M122 A139:M157 A138:C138 H138:M138 I36:M41 A27:B41 D27:M35 A99:C100 I99:M100 A57:B63 C27:C65">
    <cfRule type="expression" dxfId="90" priority="162">
      <formula>$A5="X"</formula>
    </cfRule>
  </conditionalFormatting>
  <conditionalFormatting sqref="Q54:BU54 Q43:BU48 Q66:BU100 Q102:BU179 Q5:BU41 Q57:BU63">
    <cfRule type="cellIs" dxfId="89" priority="158" stopIfTrue="1" operator="equal">
      <formula>"I"</formula>
    </cfRule>
    <cfRule type="cellIs" dxfId="88" priority="159" stopIfTrue="1" operator="equal">
      <formula>"N"</formula>
    </cfRule>
    <cfRule type="cellIs" dxfId="87" priority="160" stopIfTrue="1" operator="equal">
      <formula>"O"</formula>
    </cfRule>
    <cfRule type="cellIs" dxfId="86" priority="161" operator="equal">
      <formula>"M"</formula>
    </cfRule>
  </conditionalFormatting>
  <conditionalFormatting sqref="P176">
    <cfRule type="colorScale" priority="157">
      <colorScale>
        <cfvo type="min"/>
        <cfvo type="percentile" val="50"/>
        <cfvo type="max"/>
        <color theme="0"/>
        <color theme="8" tint="0.59999389629810485"/>
        <color rgb="FF0070C0"/>
      </colorScale>
    </cfRule>
  </conditionalFormatting>
  <conditionalFormatting sqref="A176 J176:M176 C176">
    <cfRule type="expression" dxfId="85" priority="156">
      <formula>$A176="X"</formula>
    </cfRule>
  </conditionalFormatting>
  <conditionalFormatting sqref="D176:H176">
    <cfRule type="expression" dxfId="84" priority="151">
      <formula>$A176="X"</formula>
    </cfRule>
  </conditionalFormatting>
  <conditionalFormatting sqref="I176">
    <cfRule type="expression" dxfId="83" priority="150">
      <formula>$A176="X"</formula>
    </cfRule>
  </conditionalFormatting>
  <conditionalFormatting sqref="P177">
    <cfRule type="colorScale" priority="149">
      <colorScale>
        <cfvo type="min"/>
        <cfvo type="percentile" val="50"/>
        <cfvo type="max"/>
        <color theme="0"/>
        <color theme="8" tint="0.59999389629810485"/>
        <color rgb="FF0070C0"/>
      </colorScale>
    </cfRule>
  </conditionalFormatting>
  <conditionalFormatting sqref="A177:M177">
    <cfRule type="expression" dxfId="82" priority="148">
      <formula>$A177="X"</formula>
    </cfRule>
  </conditionalFormatting>
  <conditionalFormatting sqref="P178:P179">
    <cfRule type="colorScale" priority="143">
      <colorScale>
        <cfvo type="min"/>
        <cfvo type="percentile" val="50"/>
        <cfvo type="max"/>
        <color theme="0"/>
        <color theme="8" tint="0.59999389629810485"/>
        <color rgb="FF0070C0"/>
      </colorScale>
    </cfRule>
  </conditionalFormatting>
  <conditionalFormatting sqref="A178:A179 C178:M179">
    <cfRule type="expression" dxfId="81" priority="142">
      <formula>$A178="X"</formula>
    </cfRule>
  </conditionalFormatting>
  <conditionalFormatting sqref="B178:B179">
    <cfRule type="expression" dxfId="80" priority="137">
      <formula>$A178="X"</formula>
    </cfRule>
  </conditionalFormatting>
  <conditionalFormatting sqref="P45">
    <cfRule type="colorScale" priority="172">
      <colorScale>
        <cfvo type="min"/>
        <cfvo type="percentile" val="50"/>
        <cfvo type="max"/>
        <color theme="0"/>
        <color theme="8" tint="0.59999389629810485"/>
        <color rgb="FF0070C0"/>
      </colorScale>
    </cfRule>
  </conditionalFormatting>
  <conditionalFormatting sqref="D46:H46">
    <cfRule type="expression" dxfId="79" priority="126">
      <formula>$A46="X"</formula>
    </cfRule>
  </conditionalFormatting>
  <conditionalFormatting sqref="A64:B64 I64:M64">
    <cfRule type="expression" dxfId="78" priority="123">
      <formula>$A64="X"</formula>
    </cfRule>
  </conditionalFormatting>
  <conditionalFormatting sqref="Q64:BU64">
    <cfRule type="cellIs" dxfId="77" priority="119" stopIfTrue="1" operator="equal">
      <formula>"I"</formula>
    </cfRule>
    <cfRule type="cellIs" dxfId="76" priority="120" stopIfTrue="1" operator="equal">
      <formula>"N"</formula>
    </cfRule>
    <cfRule type="cellIs" dxfId="75" priority="121" stopIfTrue="1" operator="equal">
      <formula>"O"</formula>
    </cfRule>
    <cfRule type="cellIs" dxfId="74" priority="122" operator="equal">
      <formula>"M"</formula>
    </cfRule>
  </conditionalFormatting>
  <conditionalFormatting sqref="P64">
    <cfRule type="colorScale" priority="124">
      <colorScale>
        <cfvo type="min"/>
        <cfvo type="percentile" val="50"/>
        <cfvo type="max"/>
        <color theme="0"/>
        <color theme="8" tint="0.59999389629810485"/>
        <color rgb="FF0070C0"/>
      </colorScale>
    </cfRule>
  </conditionalFormatting>
  <conditionalFormatting sqref="D64:H64">
    <cfRule type="expression" dxfId="73" priority="118">
      <formula>$A64="X"</formula>
    </cfRule>
  </conditionalFormatting>
  <conditionalFormatting sqref="A52:B52 I52:M52">
    <cfRule type="expression" dxfId="72" priority="116">
      <formula>$A52="X"</formula>
    </cfRule>
  </conditionalFormatting>
  <conditionalFormatting sqref="Q52:BU52">
    <cfRule type="cellIs" dxfId="71" priority="112" stopIfTrue="1" operator="equal">
      <formula>"I"</formula>
    </cfRule>
    <cfRule type="cellIs" dxfId="70" priority="113" stopIfTrue="1" operator="equal">
      <formula>"N"</formula>
    </cfRule>
    <cfRule type="cellIs" dxfId="69" priority="114" stopIfTrue="1" operator="equal">
      <formula>"O"</formula>
    </cfRule>
    <cfRule type="cellIs" dxfId="68" priority="115" operator="equal">
      <formula>"M"</formula>
    </cfRule>
  </conditionalFormatting>
  <conditionalFormatting sqref="P52">
    <cfRule type="colorScale" priority="117">
      <colorScale>
        <cfvo type="min"/>
        <cfvo type="percentile" val="50"/>
        <cfvo type="max"/>
        <color theme="0"/>
        <color theme="8" tint="0.59999389629810485"/>
        <color rgb="FF0070C0"/>
      </colorScale>
    </cfRule>
  </conditionalFormatting>
  <conditionalFormatting sqref="A51:B51 I51:M51">
    <cfRule type="expression" dxfId="67" priority="102">
      <formula>$A51="X"</formula>
    </cfRule>
  </conditionalFormatting>
  <conditionalFormatting sqref="Q51:BU51">
    <cfRule type="cellIs" dxfId="66" priority="98" stopIfTrue="1" operator="equal">
      <formula>"I"</formula>
    </cfRule>
    <cfRule type="cellIs" dxfId="65" priority="99" stopIfTrue="1" operator="equal">
      <formula>"N"</formula>
    </cfRule>
    <cfRule type="cellIs" dxfId="64" priority="100" stopIfTrue="1" operator="equal">
      <formula>"O"</formula>
    </cfRule>
    <cfRule type="cellIs" dxfId="63" priority="101" operator="equal">
      <formula>"M"</formula>
    </cfRule>
  </conditionalFormatting>
  <conditionalFormatting sqref="P51">
    <cfRule type="colorScale" priority="103">
      <colorScale>
        <cfvo type="min"/>
        <cfvo type="percentile" val="50"/>
        <cfvo type="max"/>
        <color theme="0"/>
        <color theme="8" tint="0.59999389629810485"/>
        <color rgb="FF0070C0"/>
      </colorScale>
    </cfRule>
  </conditionalFormatting>
  <conditionalFormatting sqref="D54:H54">
    <cfRule type="expression" dxfId="62" priority="95">
      <formula>$A54="X"</formula>
    </cfRule>
  </conditionalFormatting>
  <conditionalFormatting sqref="A50:B50 I50:M50">
    <cfRule type="expression" dxfId="61" priority="93">
      <formula>$A50="X"</formula>
    </cfRule>
  </conditionalFormatting>
  <conditionalFormatting sqref="Q50:BU50">
    <cfRule type="cellIs" dxfId="60" priority="89" stopIfTrue="1" operator="equal">
      <formula>"I"</formula>
    </cfRule>
    <cfRule type="cellIs" dxfId="59" priority="90" stopIfTrue="1" operator="equal">
      <formula>"N"</formula>
    </cfRule>
    <cfRule type="cellIs" dxfId="58" priority="91" stopIfTrue="1" operator="equal">
      <formula>"O"</formula>
    </cfRule>
    <cfRule type="cellIs" dxfId="57" priority="92" operator="equal">
      <formula>"M"</formula>
    </cfRule>
  </conditionalFormatting>
  <conditionalFormatting sqref="P50">
    <cfRule type="colorScale" priority="94">
      <colorScale>
        <cfvo type="min"/>
        <cfvo type="percentile" val="50"/>
        <cfvo type="max"/>
        <color theme="0"/>
        <color theme="8" tint="0.59999389629810485"/>
        <color rgb="FF0070C0"/>
      </colorScale>
    </cfRule>
  </conditionalFormatting>
  <conditionalFormatting sqref="D50:H50">
    <cfRule type="expression" dxfId="56" priority="88">
      <formula>$A50="X"</formula>
    </cfRule>
  </conditionalFormatting>
  <conditionalFormatting sqref="A42:B42 D42:M42">
    <cfRule type="expression" dxfId="55" priority="86">
      <formula>$A42="X"</formula>
    </cfRule>
  </conditionalFormatting>
  <conditionalFormatting sqref="Q42:BU42">
    <cfRule type="cellIs" dxfId="54" priority="82" stopIfTrue="1" operator="equal">
      <formula>"I"</formula>
    </cfRule>
    <cfRule type="cellIs" dxfId="53" priority="83" stopIfTrue="1" operator="equal">
      <formula>"N"</formula>
    </cfRule>
    <cfRule type="cellIs" dxfId="52" priority="84" stopIfTrue="1" operator="equal">
      <formula>"O"</formula>
    </cfRule>
    <cfRule type="cellIs" dxfId="51" priority="85" operator="equal">
      <formula>"M"</formula>
    </cfRule>
  </conditionalFormatting>
  <conditionalFormatting sqref="P42">
    <cfRule type="colorScale" priority="87">
      <colorScale>
        <cfvo type="min"/>
        <cfvo type="percentile" val="50"/>
        <cfvo type="max"/>
        <color theme="0"/>
        <color theme="8" tint="0.59999389629810485"/>
        <color rgb="FF0070C0"/>
      </colorScale>
    </cfRule>
  </conditionalFormatting>
  <conditionalFormatting sqref="D41:H41">
    <cfRule type="expression" dxfId="50" priority="81">
      <formula>$A41="X"</formula>
    </cfRule>
  </conditionalFormatting>
  <conditionalFormatting sqref="D57">
    <cfRule type="expression" dxfId="49" priority="80">
      <formula>$A57="X"</formula>
    </cfRule>
  </conditionalFormatting>
  <conditionalFormatting sqref="D47:H47">
    <cfRule type="expression" dxfId="48" priority="79">
      <formula>$A47="X"</formula>
    </cfRule>
  </conditionalFormatting>
  <conditionalFormatting sqref="D67:H67">
    <cfRule type="expression" dxfId="47" priority="76">
      <formula>$A67="X"</formula>
    </cfRule>
  </conditionalFormatting>
  <conditionalFormatting sqref="D48:H48">
    <cfRule type="expression" dxfId="46" priority="77">
      <formula>$A48="X"</formula>
    </cfRule>
  </conditionalFormatting>
  <conditionalFormatting sqref="P46:P48 P66:P100 P54 P43:P44 P102:P175 P5:P41 P57:P63">
    <cfRule type="colorScale" priority="204">
      <colorScale>
        <cfvo type="min"/>
        <cfvo type="percentile" val="50"/>
        <cfvo type="max"/>
        <color theme="0"/>
        <color theme="8" tint="0.59999389629810485"/>
        <color rgb="FF0070C0"/>
      </colorScale>
    </cfRule>
  </conditionalFormatting>
  <conditionalFormatting sqref="A101:B101 I101:M101">
    <cfRule type="expression" dxfId="45" priority="74">
      <formula>$A101="X"</formula>
    </cfRule>
  </conditionalFormatting>
  <conditionalFormatting sqref="Q101:BU101">
    <cfRule type="cellIs" dxfId="44" priority="70" stopIfTrue="1" operator="equal">
      <formula>"I"</formula>
    </cfRule>
    <cfRule type="cellIs" dxfId="43" priority="71" stopIfTrue="1" operator="equal">
      <formula>"N"</formula>
    </cfRule>
    <cfRule type="cellIs" dxfId="42" priority="72" stopIfTrue="1" operator="equal">
      <formula>"O"</formula>
    </cfRule>
    <cfRule type="cellIs" dxfId="41" priority="73" operator="equal">
      <formula>"M"</formula>
    </cfRule>
  </conditionalFormatting>
  <conditionalFormatting sqref="P101">
    <cfRule type="colorScale" priority="75">
      <colorScale>
        <cfvo type="min"/>
        <cfvo type="percentile" val="50"/>
        <cfvo type="max"/>
        <color theme="0"/>
        <color theme="8" tint="0.59999389629810485"/>
        <color rgb="FF0070C0"/>
      </colorScale>
    </cfRule>
  </conditionalFormatting>
  <conditionalFormatting sqref="D122:H122">
    <cfRule type="expression" dxfId="40" priority="68">
      <formula>$A122="X"</formula>
    </cfRule>
  </conditionalFormatting>
  <conditionalFormatting sqref="D138">
    <cfRule type="expression" dxfId="39" priority="67">
      <formula>$A138="X"</formula>
    </cfRule>
  </conditionalFormatting>
  <conditionalFormatting sqref="E138:G138">
    <cfRule type="expression" dxfId="38" priority="66">
      <formula>$A138="X"</formula>
    </cfRule>
  </conditionalFormatting>
  <conditionalFormatting sqref="D36:H39">
    <cfRule type="expression" dxfId="37" priority="59">
      <formula>$A36="X"</formula>
    </cfRule>
  </conditionalFormatting>
  <conditionalFormatting sqref="D99:H99">
    <cfRule type="expression" dxfId="36" priority="52">
      <formula>$A99="X"</formula>
    </cfRule>
  </conditionalFormatting>
  <conditionalFormatting sqref="D100:H100">
    <cfRule type="expression" dxfId="35" priority="51">
      <formula>$A100="X"</formula>
    </cfRule>
  </conditionalFormatting>
  <conditionalFormatting sqref="D101:H101">
    <cfRule type="expression" dxfId="34" priority="50">
      <formula>$A101="X"</formula>
    </cfRule>
  </conditionalFormatting>
  <conditionalFormatting sqref="D40:H40">
    <cfRule type="expression" dxfId="33" priority="49">
      <formula>$A40="X"</formula>
    </cfRule>
  </conditionalFormatting>
  <conditionalFormatting sqref="D51:H51">
    <cfRule type="expression" dxfId="32" priority="48">
      <formula>$A51="X"</formula>
    </cfRule>
  </conditionalFormatting>
  <conditionalFormatting sqref="D52:H52">
    <cfRule type="expression" dxfId="31" priority="47">
      <formula>$A52="X"</formula>
    </cfRule>
  </conditionalFormatting>
  <conditionalFormatting sqref="A53:B53 J53:M53">
    <cfRule type="expression" dxfId="30" priority="44">
      <formula>$A53="X"</formula>
    </cfRule>
  </conditionalFormatting>
  <conditionalFormatting sqref="Q53:BU53">
    <cfRule type="cellIs" dxfId="29" priority="40" stopIfTrue="1" operator="equal">
      <formula>"I"</formula>
    </cfRule>
    <cfRule type="cellIs" dxfId="28" priority="41" stopIfTrue="1" operator="equal">
      <formula>"N"</formula>
    </cfRule>
    <cfRule type="cellIs" dxfId="27" priority="42" stopIfTrue="1" operator="equal">
      <formula>"O"</formula>
    </cfRule>
    <cfRule type="cellIs" dxfId="26" priority="43" operator="equal">
      <formula>"M"</formula>
    </cfRule>
  </conditionalFormatting>
  <conditionalFormatting sqref="P53">
    <cfRule type="colorScale" priority="45">
      <colorScale>
        <cfvo type="min"/>
        <cfvo type="percentile" val="50"/>
        <cfvo type="max"/>
        <color theme="0"/>
        <color theme="8" tint="0.59999389629810485"/>
        <color rgb="FF0070C0"/>
      </colorScale>
    </cfRule>
  </conditionalFormatting>
  <conditionalFormatting sqref="I53">
    <cfRule type="expression" dxfId="25" priority="37">
      <formula>$A53="X"</formula>
    </cfRule>
  </conditionalFormatting>
  <conditionalFormatting sqref="D53:H53">
    <cfRule type="expression" dxfId="24" priority="35">
      <formula>$A53="X"</formula>
    </cfRule>
  </conditionalFormatting>
  <conditionalFormatting sqref="A65:B65 I65:M65">
    <cfRule type="expression" dxfId="23" priority="32">
      <formula>$A65="X"</formula>
    </cfRule>
  </conditionalFormatting>
  <conditionalFormatting sqref="Q65:BU65">
    <cfRule type="cellIs" dxfId="22" priority="28" stopIfTrue="1" operator="equal">
      <formula>"I"</formula>
    </cfRule>
    <cfRule type="cellIs" dxfId="21" priority="29" stopIfTrue="1" operator="equal">
      <formula>"N"</formula>
    </cfRule>
    <cfRule type="cellIs" dxfId="20" priority="30" stopIfTrue="1" operator="equal">
      <formula>"O"</formula>
    </cfRule>
    <cfRule type="cellIs" dxfId="19" priority="31" operator="equal">
      <formula>"M"</formula>
    </cfRule>
  </conditionalFormatting>
  <conditionalFormatting sqref="P65">
    <cfRule type="colorScale" priority="33">
      <colorScale>
        <cfvo type="min"/>
        <cfvo type="percentile" val="50"/>
        <cfvo type="max"/>
        <color theme="0"/>
        <color theme="8" tint="0.59999389629810485"/>
        <color rgb="FF0070C0"/>
      </colorScale>
    </cfRule>
  </conditionalFormatting>
  <conditionalFormatting sqref="D65:H65">
    <cfRule type="expression" dxfId="18" priority="26">
      <formula>$A65="X"</formula>
    </cfRule>
  </conditionalFormatting>
  <conditionalFormatting sqref="A49:B49 I49:M49">
    <cfRule type="expression" dxfId="17" priority="23">
      <formula>$A49="X"</formula>
    </cfRule>
  </conditionalFormatting>
  <conditionalFormatting sqref="Q49:BU49">
    <cfRule type="cellIs" dxfId="16" priority="19" stopIfTrue="1" operator="equal">
      <formula>"I"</formula>
    </cfRule>
    <cfRule type="cellIs" dxfId="15" priority="20" stopIfTrue="1" operator="equal">
      <formula>"N"</formula>
    </cfRule>
    <cfRule type="cellIs" dxfId="14" priority="21" stopIfTrue="1" operator="equal">
      <formula>"O"</formula>
    </cfRule>
    <cfRule type="cellIs" dxfId="13" priority="22" operator="equal">
      <formula>"M"</formula>
    </cfRule>
  </conditionalFormatting>
  <conditionalFormatting sqref="P49">
    <cfRule type="colorScale" priority="24">
      <colorScale>
        <cfvo type="min"/>
        <cfvo type="percentile" val="50"/>
        <cfvo type="max"/>
        <color theme="0"/>
        <color theme="8" tint="0.59999389629810485"/>
        <color rgb="FF0070C0"/>
      </colorScale>
    </cfRule>
  </conditionalFormatting>
  <conditionalFormatting sqref="D49:H49">
    <cfRule type="expression" dxfId="12" priority="17">
      <formula>$A49="X"</formula>
    </cfRule>
  </conditionalFormatting>
  <conditionalFormatting sqref="I55:M55 A55:B55">
    <cfRule type="expression" dxfId="11" priority="15">
      <formula>$A55="X"</formula>
    </cfRule>
  </conditionalFormatting>
  <conditionalFormatting sqref="Q55:BU55">
    <cfRule type="cellIs" dxfId="10" priority="11" stopIfTrue="1" operator="equal">
      <formula>"I"</formula>
    </cfRule>
    <cfRule type="cellIs" dxfId="9" priority="12" stopIfTrue="1" operator="equal">
      <formula>"N"</formula>
    </cfRule>
    <cfRule type="cellIs" dxfId="8" priority="13" stopIfTrue="1" operator="equal">
      <formula>"O"</formula>
    </cfRule>
    <cfRule type="cellIs" dxfId="7" priority="14" operator="equal">
      <formula>"M"</formula>
    </cfRule>
  </conditionalFormatting>
  <conditionalFormatting sqref="P55">
    <cfRule type="colorScale" priority="16">
      <colorScale>
        <cfvo type="min"/>
        <cfvo type="percentile" val="50"/>
        <cfvo type="max"/>
        <color theme="0"/>
        <color theme="8" tint="0.59999389629810485"/>
        <color rgb="FF0070C0"/>
      </colorScale>
    </cfRule>
  </conditionalFormatting>
  <conditionalFormatting sqref="I56:M56 A56:B56">
    <cfRule type="expression" dxfId="6" priority="8">
      <formula>$A56="X"</formula>
    </cfRule>
  </conditionalFormatting>
  <conditionalFormatting sqref="Q56:BU56">
    <cfRule type="cellIs" dxfId="5" priority="4" stopIfTrue="1" operator="equal">
      <formula>"I"</formula>
    </cfRule>
    <cfRule type="cellIs" dxfId="4" priority="5" stopIfTrue="1" operator="equal">
      <formula>"N"</formula>
    </cfRule>
    <cfRule type="cellIs" dxfId="3" priority="6" stopIfTrue="1" operator="equal">
      <formula>"O"</formula>
    </cfRule>
    <cfRule type="cellIs" dxfId="2" priority="7" operator="equal">
      <formula>"M"</formula>
    </cfRule>
  </conditionalFormatting>
  <conditionalFormatting sqref="P56">
    <cfRule type="colorScale" priority="9">
      <colorScale>
        <cfvo type="min"/>
        <cfvo type="percentile" val="50"/>
        <cfvo type="max"/>
        <color theme="0"/>
        <color theme="8" tint="0.59999389629810485"/>
        <color rgb="FF0070C0"/>
      </colorScale>
    </cfRule>
  </conditionalFormatting>
  <conditionalFormatting sqref="D55:H55">
    <cfRule type="expression" dxfId="1" priority="2">
      <formula>$A55="X"</formula>
    </cfRule>
  </conditionalFormatting>
  <conditionalFormatting sqref="D56:H56">
    <cfRule type="expression" dxfId="0" priority="1">
      <formula>$A56="X"</formula>
    </cfRule>
  </conditionalFormatting>
  <pageMargins left="0.70866141732283472" right="0.70866141732283472" top="0.74803149606299213" bottom="0.74803149606299213" header="0.31496062992125984" footer="0.31496062992125984"/>
  <pageSetup paperSize="9" scale="52" fitToHeight="0" orientation="landscape" r:id="rId1"/>
  <headerFooter>
    <oddHeader>&amp;L&amp;G&amp;C&amp;G&amp;R&amp;G</oddHeader>
    <oddFooter>&amp;Lעמוד &amp;P מתוך &amp;N</oddFooter>
  </headerFooter>
  <colBreaks count="1" manualBreakCount="1">
    <brk id="13" max="1048575" man="1"/>
  </col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14</vt:i4>
      </vt:variant>
    </vt:vector>
  </HeadingPairs>
  <TitlesOfParts>
    <vt:vector size="17" baseType="lpstr">
      <vt:lpstr>לוג שינויים</vt:lpstr>
      <vt:lpstr>סינון</vt:lpstr>
      <vt:lpstr>הנחיות</vt:lpstr>
      <vt:lpstr>Filter_I</vt:lpstr>
      <vt:lpstr>Filter_M</vt:lpstr>
      <vt:lpstr>Filter_N</vt:lpstr>
      <vt:lpstr>Filter_O</vt:lpstr>
      <vt:lpstr>Filter_OP</vt:lpstr>
      <vt:lpstr>Filter_Ver</vt:lpstr>
      <vt:lpstr>OP_Details</vt:lpstr>
      <vt:lpstr>OP_List</vt:lpstr>
      <vt:lpstr>OP_Obligations</vt:lpstr>
      <vt:lpstr>VER_Details</vt:lpstr>
      <vt:lpstr>VER_List</vt:lpstr>
      <vt:lpstr>הנחיות!WPrint_Area_W</vt:lpstr>
      <vt:lpstr>הנחיות!WPrint_TitlesW</vt:lpstr>
      <vt:lpstr>YES_NO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Moti Bires</dc:creator>
  <cp:lastModifiedBy>רבקה אלמודאי</cp:lastModifiedBy>
  <cp:lastPrinted>2020-10-05T09:30:35Z</cp:lastPrinted>
  <dcterms:created xsi:type="dcterms:W3CDTF">2020-10-02T05:26:15Z</dcterms:created>
  <dcterms:modified xsi:type="dcterms:W3CDTF">2021-01-28T08:49:09Z</dcterms:modified>
</cp:coreProperties>
</file>